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fileSharing readOnlyRecommended="1"/>
  <workbookPr codeName="ThisWorkbook" defaultThemeVersion="166925"/>
  <mc:AlternateContent xmlns:mc="http://schemas.openxmlformats.org/markup-compatibility/2006">
    <mc:Choice Requires="x15">
      <x15ac:absPath xmlns:x15ac="http://schemas.microsoft.com/office/spreadsheetml/2010/11/ac" url="H:\PMO2\Amendments\"/>
    </mc:Choice>
  </mc:AlternateContent>
  <xr:revisionPtr revIDLastSave="0" documentId="13_ncr:1_{683B3F09-D467-4F1C-860C-DE76EB943D4A}" xr6:coauthVersionLast="47" xr6:coauthVersionMax="47" xr10:uidLastSave="{00000000-0000-0000-0000-000000000000}"/>
  <bookViews>
    <workbookView xWindow="-120" yWindow="-120" windowWidth="29040" windowHeight="15720" firstSheet="2" activeTab="2" xr2:uid="{00000000-000D-0000-FFFF-FFFF00000000}"/>
  </bookViews>
  <sheets>
    <sheet name="Summary" sheetId="11" state="hidden" r:id="rId1"/>
    <sheet name="Summary " sheetId="12" state="hidden" r:id="rId2"/>
    <sheet name="Sched A Total Evaluated Price" sheetId="1" r:id="rId3"/>
    <sheet name="Sched B Monthly Invoice" sheetId="8" state="hidden" r:id="rId4"/>
    <sheet name="Sched B Project Services Price" sheetId="3" r:id="rId5"/>
    <sheet name="Sched C Deliverables Price" sheetId="16" r:id="rId6"/>
    <sheet name="Sched D RFP Deliverables Price" sheetId="10" r:id="rId7"/>
    <sheet name="Sched E COTS Deliverables Pric " sheetId="17" r:id="rId8"/>
    <sheet name="Sched F Extra Contractural Serv" sheetId="4" r:id="rId9"/>
    <sheet name="MSC" sheetId="13" state="hidden" r:id="rId10"/>
  </sheets>
  <definedNames>
    <definedName name="_xlnm._FilterDatabase" localSheetId="4" hidden="1">'Sched B Project Services Price'!$B$1:$B$51</definedName>
    <definedName name="_xlnm._FilterDatabase" localSheetId="5" hidden="1">'Sched C Deliverables Price'!$B$1:$B$84</definedName>
    <definedName name="_xlnm._FilterDatabase" localSheetId="6" hidden="1">'Sched D RFP Deliverables Price'!$AX$11:$AX$24</definedName>
    <definedName name="_xlnm._FilterDatabase" localSheetId="7" hidden="1">'Sched E COTS Deliverables Pric '!$AX$12:$AX$21</definedName>
    <definedName name="_xlnm.Print_Area" localSheetId="2">'Sched A Total Evaluated Price'!$B$1:$H$118</definedName>
    <definedName name="_xlnm.Print_Area" localSheetId="4">'Sched B Project Services Price'!$B$1:$H$41</definedName>
    <definedName name="_xlnm.Print_Area" localSheetId="5">'Sched C Deliverables Price'!$B$1:$H$75</definedName>
    <definedName name="_xlnm.Print_Area" localSheetId="6">'Sched D RFP Deliverables Price'!$B$1:$H$22</definedName>
    <definedName name="_xlnm.Print_Area" localSheetId="7">'Sched E COTS Deliverables Pric '!$B$1:$H$19</definedName>
    <definedName name="_xlnm.Print_Area" localSheetId="8">'Sched F Extra Contractural Serv'!$B$1:$F$20</definedName>
    <definedName name="_xlnm.Print_Titles" localSheetId="8">'Sched F Extra Contractural Serv'!$13:$13</definedName>
    <definedName name="Vendor_Name">'Sched A Total Evaluated Price'!$C$6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1" i="16" l="1"/>
  <c r="E41" i="1" s="1"/>
  <c r="D11" i="16"/>
  <c r="D10" i="16" s="1"/>
  <c r="F11" i="16"/>
  <c r="F41" i="1" s="1"/>
  <c r="G11" i="16"/>
  <c r="G41" i="1" s="1"/>
  <c r="H11" i="16"/>
  <c r="H41" i="1" s="1"/>
  <c r="H86" i="1"/>
  <c r="H87" i="1"/>
  <c r="H88" i="1"/>
  <c r="H89" i="1"/>
  <c r="H90" i="1"/>
  <c r="G86" i="1"/>
  <c r="G87" i="1"/>
  <c r="G88" i="1"/>
  <c r="G89" i="1"/>
  <c r="G90" i="1"/>
  <c r="F86" i="1"/>
  <c r="F87" i="1"/>
  <c r="F88" i="1"/>
  <c r="F89" i="1"/>
  <c r="F90" i="1"/>
  <c r="E86" i="1"/>
  <c r="E87" i="1"/>
  <c r="E88" i="1"/>
  <c r="E89" i="1"/>
  <c r="E90" i="1"/>
  <c r="D86" i="1"/>
  <c r="D87" i="1"/>
  <c r="D88" i="1"/>
  <c r="D89" i="1"/>
  <c r="D90" i="1"/>
  <c r="B86" i="1"/>
  <c r="B87" i="1"/>
  <c r="B88" i="1"/>
  <c r="B89" i="1"/>
  <c r="B90" i="1"/>
  <c r="C86" i="1"/>
  <c r="C87" i="1"/>
  <c r="C88" i="1"/>
  <c r="C89" i="1"/>
  <c r="C90" i="1"/>
  <c r="H59" i="1"/>
  <c r="G59" i="1"/>
  <c r="F59" i="1"/>
  <c r="E59" i="1"/>
  <c r="D59" i="1"/>
  <c r="C59" i="1"/>
  <c r="B59" i="1"/>
  <c r="D10" i="3"/>
  <c r="D6" i="4"/>
  <c r="B20" i="4" s="1"/>
  <c r="D6" i="17"/>
  <c r="B19" i="17" s="1"/>
  <c r="D6" i="10"/>
  <c r="B22" i="10" s="1"/>
  <c r="D6" i="16"/>
  <c r="B74" i="16" s="1"/>
  <c r="D6" i="3"/>
  <c r="B41" i="3" s="1"/>
  <c r="D43" i="1"/>
  <c r="B118" i="1"/>
  <c r="H111" i="1"/>
  <c r="H110" i="1"/>
  <c r="G110" i="1"/>
  <c r="D42" i="1"/>
  <c r="E14" i="1"/>
  <c r="E15" i="1"/>
  <c r="E16" i="1"/>
  <c r="E17" i="1"/>
  <c r="E18" i="1"/>
  <c r="E19" i="1"/>
  <c r="E20" i="1"/>
  <c r="E21" i="1"/>
  <c r="E22" i="1"/>
  <c r="E23" i="1"/>
  <c r="E24" i="1"/>
  <c r="E25" i="1"/>
  <c r="E26" i="1"/>
  <c r="E27" i="1"/>
  <c r="E28" i="1"/>
  <c r="E29" i="1"/>
  <c r="E30" i="1"/>
  <c r="E31" i="1"/>
  <c r="E32" i="1"/>
  <c r="E33" i="1"/>
  <c r="E34" i="1"/>
  <c r="E35" i="1"/>
  <c r="E36" i="1"/>
  <c r="E37" i="1"/>
  <c r="E38" i="1"/>
  <c r="E39" i="1"/>
  <c r="D13" i="1"/>
  <c r="E13" i="1"/>
  <c r="D110" i="1"/>
  <c r="H105" i="1"/>
  <c r="G105" i="1"/>
  <c r="F105" i="1"/>
  <c r="E105" i="1"/>
  <c r="D105" i="1"/>
  <c r="C105" i="1"/>
  <c r="B105" i="1"/>
  <c r="D10" i="10"/>
  <c r="E61" i="16"/>
  <c r="E91" i="1" s="1"/>
  <c r="F61" i="16"/>
  <c r="F91" i="1" s="1"/>
  <c r="G61" i="16"/>
  <c r="G91" i="1" s="1"/>
  <c r="H61" i="16"/>
  <c r="D61" i="16"/>
  <c r="D91" i="1" s="1"/>
  <c r="H37" i="1"/>
  <c r="H38" i="1"/>
  <c r="H39" i="1"/>
  <c r="G37" i="1"/>
  <c r="G38" i="1"/>
  <c r="G39" i="1"/>
  <c r="F37" i="1"/>
  <c r="F38" i="1"/>
  <c r="F39" i="1"/>
  <c r="D37" i="1"/>
  <c r="D38" i="1"/>
  <c r="D39" i="1"/>
  <c r="C37" i="1"/>
  <c r="C38" i="1"/>
  <c r="C39" i="1"/>
  <c r="B37" i="1"/>
  <c r="B38" i="1"/>
  <c r="B39" i="1"/>
  <c r="E10" i="3"/>
  <c r="E11" i="1" s="1"/>
  <c r="F10" i="3"/>
  <c r="F11" i="1" s="1"/>
  <c r="G10" i="3"/>
  <c r="G11" i="1" s="1"/>
  <c r="H10" i="3"/>
  <c r="H11" i="1" s="1"/>
  <c r="D36" i="1"/>
  <c r="D11" i="17"/>
  <c r="D109" i="1" s="1"/>
  <c r="D102" i="1"/>
  <c r="D85" i="1"/>
  <c r="D50" i="1"/>
  <c r="D44" i="1"/>
  <c r="D22" i="1"/>
  <c r="D30" i="1"/>
  <c r="D35" i="1"/>
  <c r="H13" i="1"/>
  <c r="H14" i="1"/>
  <c r="H15" i="1"/>
  <c r="H16" i="1"/>
  <c r="G15" i="1"/>
  <c r="G14" i="1"/>
  <c r="G13" i="1"/>
  <c r="G16" i="1"/>
  <c r="F13" i="1"/>
  <c r="F14" i="1"/>
  <c r="F15" i="1"/>
  <c r="D14" i="1"/>
  <c r="D15" i="1"/>
  <c r="D16" i="1"/>
  <c r="D17" i="1"/>
  <c r="E92" i="1"/>
  <c r="F92" i="1"/>
  <c r="G92" i="1"/>
  <c r="H92" i="1"/>
  <c r="D92" i="1"/>
  <c r="C92" i="1"/>
  <c r="B92" i="1"/>
  <c r="B109" i="1"/>
  <c r="C109" i="1"/>
  <c r="C91" i="1"/>
  <c r="B91" i="1"/>
  <c r="H34" i="1"/>
  <c r="G34" i="1"/>
  <c r="F34" i="1"/>
  <c r="D34" i="1"/>
  <c r="C34" i="1"/>
  <c r="B34" i="1"/>
  <c r="E11" i="17"/>
  <c r="E109" i="1" s="1"/>
  <c r="F11" i="17"/>
  <c r="F109" i="1" s="1"/>
  <c r="G11" i="17"/>
  <c r="G109" i="1" s="1"/>
  <c r="H11" i="17"/>
  <c r="H10" i="17" s="1"/>
  <c r="B13" i="1"/>
  <c r="E10" i="10"/>
  <c r="E100" i="1" s="1"/>
  <c r="F10" i="10"/>
  <c r="F100" i="1" s="1"/>
  <c r="G10" i="10"/>
  <c r="G100" i="1" s="1"/>
  <c r="H10" i="10"/>
  <c r="H100" i="1" s="1"/>
  <c r="F10" i="4"/>
  <c r="D112" i="1" s="1"/>
  <c r="D103" i="1"/>
  <c r="E103" i="1"/>
  <c r="F103" i="1"/>
  <c r="G103" i="1"/>
  <c r="H103" i="1"/>
  <c r="D104" i="1"/>
  <c r="E104" i="1"/>
  <c r="F104" i="1"/>
  <c r="G104" i="1"/>
  <c r="H104" i="1"/>
  <c r="D106" i="1"/>
  <c r="E106" i="1"/>
  <c r="F106" i="1"/>
  <c r="G106" i="1"/>
  <c r="H106" i="1"/>
  <c r="D107" i="1"/>
  <c r="E107" i="1"/>
  <c r="F107" i="1"/>
  <c r="G107" i="1"/>
  <c r="H107" i="1"/>
  <c r="E102" i="1"/>
  <c r="F102" i="1"/>
  <c r="G102" i="1"/>
  <c r="H102" i="1"/>
  <c r="B111" i="1"/>
  <c r="C111" i="1"/>
  <c r="D111" i="1"/>
  <c r="E111" i="1"/>
  <c r="F111" i="1"/>
  <c r="G111" i="1"/>
  <c r="C110" i="1"/>
  <c r="E110" i="1"/>
  <c r="F110" i="1"/>
  <c r="B110" i="1"/>
  <c r="B107" i="1"/>
  <c r="C107" i="1"/>
  <c r="B103" i="1"/>
  <c r="C103" i="1"/>
  <c r="B104" i="1"/>
  <c r="C104" i="1"/>
  <c r="B106" i="1"/>
  <c r="C106" i="1"/>
  <c r="C102" i="1"/>
  <c r="B102" i="1"/>
  <c r="B12" i="1"/>
  <c r="E43" i="1"/>
  <c r="F43" i="1"/>
  <c r="G43" i="1"/>
  <c r="H43" i="1"/>
  <c r="E44" i="1"/>
  <c r="F44" i="1"/>
  <c r="G44" i="1"/>
  <c r="H44" i="1"/>
  <c r="D45" i="1"/>
  <c r="E45" i="1"/>
  <c r="F45" i="1"/>
  <c r="G45" i="1"/>
  <c r="H45" i="1"/>
  <c r="D46" i="1"/>
  <c r="E46" i="1"/>
  <c r="F46" i="1"/>
  <c r="G46" i="1"/>
  <c r="H46" i="1"/>
  <c r="D47" i="1"/>
  <c r="E47" i="1"/>
  <c r="F47" i="1"/>
  <c r="G47" i="1"/>
  <c r="H47" i="1"/>
  <c r="D48" i="1"/>
  <c r="E48" i="1"/>
  <c r="F48" i="1"/>
  <c r="G48" i="1"/>
  <c r="H48" i="1"/>
  <c r="D49" i="1"/>
  <c r="E49" i="1"/>
  <c r="F49" i="1"/>
  <c r="G49" i="1"/>
  <c r="H49" i="1"/>
  <c r="E50" i="1"/>
  <c r="F50" i="1"/>
  <c r="G50" i="1"/>
  <c r="H50" i="1"/>
  <c r="D51" i="1"/>
  <c r="E51" i="1"/>
  <c r="F51" i="1"/>
  <c r="G51" i="1"/>
  <c r="H51" i="1"/>
  <c r="D52" i="1"/>
  <c r="E52" i="1"/>
  <c r="F52" i="1"/>
  <c r="G52" i="1"/>
  <c r="H52" i="1"/>
  <c r="D53" i="1"/>
  <c r="E53" i="1"/>
  <c r="F53" i="1"/>
  <c r="G53" i="1"/>
  <c r="H53" i="1"/>
  <c r="D54" i="1"/>
  <c r="E54" i="1"/>
  <c r="F54" i="1"/>
  <c r="G54" i="1"/>
  <c r="H54" i="1"/>
  <c r="D55" i="1"/>
  <c r="E55" i="1"/>
  <c r="F55" i="1"/>
  <c r="G55" i="1"/>
  <c r="H55" i="1"/>
  <c r="D56" i="1"/>
  <c r="E56" i="1"/>
  <c r="F56" i="1"/>
  <c r="G56" i="1"/>
  <c r="H56" i="1"/>
  <c r="D57" i="1"/>
  <c r="E57" i="1"/>
  <c r="F57" i="1"/>
  <c r="G57" i="1"/>
  <c r="H57" i="1"/>
  <c r="D58" i="1"/>
  <c r="E58" i="1"/>
  <c r="F58" i="1"/>
  <c r="G58" i="1"/>
  <c r="H58" i="1"/>
  <c r="D60" i="1"/>
  <c r="E60" i="1"/>
  <c r="F60" i="1"/>
  <c r="G60" i="1"/>
  <c r="H60" i="1"/>
  <c r="D61" i="1"/>
  <c r="E61" i="1"/>
  <c r="F61" i="1"/>
  <c r="G61" i="1"/>
  <c r="H61" i="1"/>
  <c r="D62" i="1"/>
  <c r="E62" i="1"/>
  <c r="F62" i="1"/>
  <c r="G62" i="1"/>
  <c r="H62" i="1"/>
  <c r="D63" i="1"/>
  <c r="E63" i="1"/>
  <c r="F63" i="1"/>
  <c r="G63" i="1"/>
  <c r="H63" i="1"/>
  <c r="D64" i="1"/>
  <c r="E64" i="1"/>
  <c r="F64" i="1"/>
  <c r="G64" i="1"/>
  <c r="H64" i="1"/>
  <c r="D65" i="1"/>
  <c r="E65" i="1"/>
  <c r="F65" i="1"/>
  <c r="G65" i="1"/>
  <c r="H65" i="1"/>
  <c r="D66" i="1"/>
  <c r="E66" i="1"/>
  <c r="F66" i="1"/>
  <c r="G66" i="1"/>
  <c r="H66" i="1"/>
  <c r="D67" i="1"/>
  <c r="E67" i="1"/>
  <c r="F67" i="1"/>
  <c r="G67" i="1"/>
  <c r="H67" i="1"/>
  <c r="D68" i="1"/>
  <c r="E68" i="1"/>
  <c r="F68" i="1"/>
  <c r="G68" i="1"/>
  <c r="H68" i="1"/>
  <c r="D69" i="1"/>
  <c r="E69" i="1"/>
  <c r="F69" i="1"/>
  <c r="G69" i="1"/>
  <c r="H69" i="1"/>
  <c r="D70" i="1"/>
  <c r="E70" i="1"/>
  <c r="F70" i="1"/>
  <c r="G70" i="1"/>
  <c r="H70" i="1"/>
  <c r="D71" i="1"/>
  <c r="E71" i="1"/>
  <c r="F71" i="1"/>
  <c r="G71" i="1"/>
  <c r="H71" i="1"/>
  <c r="D72" i="1"/>
  <c r="E72" i="1"/>
  <c r="F72" i="1"/>
  <c r="G72" i="1"/>
  <c r="H72" i="1"/>
  <c r="D73" i="1"/>
  <c r="E73" i="1"/>
  <c r="F73" i="1"/>
  <c r="G73" i="1"/>
  <c r="H73" i="1"/>
  <c r="D74" i="1"/>
  <c r="E74" i="1"/>
  <c r="F74" i="1"/>
  <c r="G74" i="1"/>
  <c r="H74" i="1"/>
  <c r="D75" i="1"/>
  <c r="E75" i="1"/>
  <c r="F75" i="1"/>
  <c r="G75" i="1"/>
  <c r="H75" i="1"/>
  <c r="D76" i="1"/>
  <c r="E76" i="1"/>
  <c r="F76" i="1"/>
  <c r="G76" i="1"/>
  <c r="H76" i="1"/>
  <c r="D77" i="1"/>
  <c r="E77" i="1"/>
  <c r="F77" i="1"/>
  <c r="G77" i="1"/>
  <c r="H77" i="1"/>
  <c r="D78" i="1"/>
  <c r="E78" i="1"/>
  <c r="F78" i="1"/>
  <c r="G78" i="1"/>
  <c r="H78" i="1"/>
  <c r="D79" i="1"/>
  <c r="E79" i="1"/>
  <c r="F79" i="1"/>
  <c r="G79" i="1"/>
  <c r="H79" i="1"/>
  <c r="D80" i="1"/>
  <c r="E80" i="1"/>
  <c r="F80" i="1"/>
  <c r="G80" i="1"/>
  <c r="H80" i="1"/>
  <c r="D81" i="1"/>
  <c r="E81" i="1"/>
  <c r="F81" i="1"/>
  <c r="G81" i="1"/>
  <c r="H81" i="1"/>
  <c r="D82" i="1"/>
  <c r="E82" i="1"/>
  <c r="F82" i="1"/>
  <c r="G82" i="1"/>
  <c r="H82" i="1"/>
  <c r="D83" i="1"/>
  <c r="E83" i="1"/>
  <c r="F83" i="1"/>
  <c r="G83" i="1"/>
  <c r="H83" i="1"/>
  <c r="D84" i="1"/>
  <c r="E84" i="1"/>
  <c r="F84" i="1"/>
  <c r="G84" i="1"/>
  <c r="H84" i="1"/>
  <c r="E85" i="1"/>
  <c r="F85" i="1"/>
  <c r="G85" i="1"/>
  <c r="H85" i="1"/>
  <c r="D93" i="1"/>
  <c r="E93" i="1"/>
  <c r="F93" i="1"/>
  <c r="G93" i="1"/>
  <c r="H93" i="1"/>
  <c r="D94" i="1"/>
  <c r="E94" i="1"/>
  <c r="F94" i="1"/>
  <c r="G94" i="1"/>
  <c r="H94" i="1"/>
  <c r="D95" i="1"/>
  <c r="E95" i="1"/>
  <c r="F95" i="1"/>
  <c r="G95" i="1"/>
  <c r="H95" i="1"/>
  <c r="D96" i="1"/>
  <c r="E96" i="1"/>
  <c r="F96" i="1"/>
  <c r="G96" i="1"/>
  <c r="H96" i="1"/>
  <c r="D97" i="1"/>
  <c r="E97" i="1"/>
  <c r="F97" i="1"/>
  <c r="G97" i="1"/>
  <c r="H97" i="1"/>
  <c r="D98" i="1"/>
  <c r="E98" i="1"/>
  <c r="F98" i="1"/>
  <c r="G98" i="1"/>
  <c r="H98" i="1"/>
  <c r="D99" i="1"/>
  <c r="E99" i="1"/>
  <c r="F99" i="1"/>
  <c r="G99" i="1"/>
  <c r="H99" i="1"/>
  <c r="E42" i="1"/>
  <c r="F42" i="1"/>
  <c r="G42" i="1"/>
  <c r="H42" i="1"/>
  <c r="C99" i="1"/>
  <c r="C43" i="1"/>
  <c r="C44" i="1"/>
  <c r="C45" i="1"/>
  <c r="C46" i="1"/>
  <c r="C47" i="1"/>
  <c r="C48" i="1"/>
  <c r="C49" i="1"/>
  <c r="C50" i="1"/>
  <c r="C51" i="1"/>
  <c r="C52" i="1"/>
  <c r="C53" i="1"/>
  <c r="C54" i="1"/>
  <c r="C55" i="1"/>
  <c r="C56" i="1"/>
  <c r="C57" i="1"/>
  <c r="C58" i="1"/>
  <c r="C60" i="1"/>
  <c r="C61" i="1"/>
  <c r="C62" i="1"/>
  <c r="C63" i="1"/>
  <c r="C64" i="1"/>
  <c r="C65" i="1"/>
  <c r="C66" i="1"/>
  <c r="C67" i="1"/>
  <c r="C68" i="1"/>
  <c r="C69" i="1"/>
  <c r="C70" i="1"/>
  <c r="C71" i="1"/>
  <c r="C72" i="1"/>
  <c r="C73" i="1"/>
  <c r="C74" i="1"/>
  <c r="C75" i="1"/>
  <c r="C76" i="1"/>
  <c r="C77" i="1"/>
  <c r="C78" i="1"/>
  <c r="C79" i="1"/>
  <c r="C80" i="1"/>
  <c r="C81" i="1"/>
  <c r="C82" i="1"/>
  <c r="C83" i="1"/>
  <c r="C84" i="1"/>
  <c r="C85" i="1"/>
  <c r="C93" i="1"/>
  <c r="C94" i="1"/>
  <c r="C95" i="1"/>
  <c r="C96" i="1"/>
  <c r="C97" i="1"/>
  <c r="C98" i="1"/>
  <c r="B97" i="1"/>
  <c r="B98" i="1"/>
  <c r="B99" i="1"/>
  <c r="B96" i="1"/>
  <c r="B95" i="1"/>
  <c r="B79" i="1"/>
  <c r="B80" i="1"/>
  <c r="B81" i="1"/>
  <c r="B82" i="1"/>
  <c r="B83" i="1"/>
  <c r="B84" i="1"/>
  <c r="B85" i="1"/>
  <c r="B93" i="1"/>
  <c r="B94" i="1"/>
  <c r="B43" i="1"/>
  <c r="B44" i="1"/>
  <c r="B45" i="1"/>
  <c r="B46" i="1"/>
  <c r="B47" i="1"/>
  <c r="B48" i="1"/>
  <c r="B49" i="1"/>
  <c r="B50" i="1"/>
  <c r="B51" i="1"/>
  <c r="B52" i="1"/>
  <c r="B53" i="1"/>
  <c r="B54" i="1"/>
  <c r="B55" i="1"/>
  <c r="B56" i="1"/>
  <c r="B57" i="1"/>
  <c r="B58" i="1"/>
  <c r="B60" i="1"/>
  <c r="B61" i="1"/>
  <c r="B62" i="1"/>
  <c r="B63" i="1"/>
  <c r="B64" i="1"/>
  <c r="B65" i="1"/>
  <c r="B66" i="1"/>
  <c r="B67" i="1"/>
  <c r="B68" i="1"/>
  <c r="B69" i="1"/>
  <c r="B70" i="1"/>
  <c r="B71" i="1"/>
  <c r="B72" i="1"/>
  <c r="B73" i="1"/>
  <c r="B74" i="1"/>
  <c r="B75" i="1"/>
  <c r="B76" i="1"/>
  <c r="B77" i="1"/>
  <c r="B78" i="1"/>
  <c r="C42" i="1"/>
  <c r="B42" i="1"/>
  <c r="F16" i="1"/>
  <c r="F17" i="1"/>
  <c r="G17" i="1"/>
  <c r="H17" i="1"/>
  <c r="F18" i="1"/>
  <c r="G18" i="1"/>
  <c r="H18" i="1"/>
  <c r="F19" i="1"/>
  <c r="G19" i="1"/>
  <c r="H19" i="1"/>
  <c r="F20" i="1"/>
  <c r="G20" i="1"/>
  <c r="H20" i="1"/>
  <c r="F21" i="1"/>
  <c r="G21" i="1"/>
  <c r="H21" i="1"/>
  <c r="F22" i="1"/>
  <c r="G22" i="1"/>
  <c r="H22" i="1"/>
  <c r="F23" i="1"/>
  <c r="G23" i="1"/>
  <c r="H23" i="1"/>
  <c r="F24" i="1"/>
  <c r="G24" i="1"/>
  <c r="H24" i="1"/>
  <c r="F25" i="1"/>
  <c r="G25" i="1"/>
  <c r="H25" i="1"/>
  <c r="F26" i="1"/>
  <c r="G26" i="1"/>
  <c r="H26" i="1"/>
  <c r="F27" i="1"/>
  <c r="G27" i="1"/>
  <c r="H27" i="1"/>
  <c r="F28" i="1"/>
  <c r="G28" i="1"/>
  <c r="H28" i="1"/>
  <c r="F29" i="1"/>
  <c r="G29" i="1"/>
  <c r="H29" i="1"/>
  <c r="F30" i="1"/>
  <c r="G30" i="1"/>
  <c r="H30" i="1"/>
  <c r="F31" i="1"/>
  <c r="G31" i="1"/>
  <c r="H31" i="1"/>
  <c r="F32" i="1"/>
  <c r="G32" i="1"/>
  <c r="H32" i="1"/>
  <c r="F33" i="1"/>
  <c r="G33" i="1"/>
  <c r="H33" i="1"/>
  <c r="F35" i="1"/>
  <c r="G35" i="1"/>
  <c r="H35" i="1"/>
  <c r="F36" i="1"/>
  <c r="G36" i="1"/>
  <c r="H36" i="1"/>
  <c r="D18" i="1"/>
  <c r="D19" i="1"/>
  <c r="D20" i="1"/>
  <c r="D21" i="1"/>
  <c r="D23" i="1"/>
  <c r="D24" i="1"/>
  <c r="D25" i="1"/>
  <c r="D26" i="1"/>
  <c r="D27" i="1"/>
  <c r="D28" i="1"/>
  <c r="D29" i="1"/>
  <c r="D31" i="1"/>
  <c r="D32" i="1"/>
  <c r="D33" i="1"/>
  <c r="F11" i="4"/>
  <c r="E112" i="1" s="1"/>
  <c r="F12" i="4"/>
  <c r="F112" i="1" s="1"/>
  <c r="F13" i="4"/>
  <c r="G112" i="1" s="1"/>
  <c r="F14" i="4"/>
  <c r="H112" i="1" s="1"/>
  <c r="B25" i="1"/>
  <c r="B26" i="1"/>
  <c r="B27" i="1"/>
  <c r="B28" i="1"/>
  <c r="B29" i="1"/>
  <c r="B30" i="1"/>
  <c r="B31" i="1"/>
  <c r="B32" i="1"/>
  <c r="B33" i="1"/>
  <c r="B35" i="1"/>
  <c r="B36" i="1"/>
  <c r="C36" i="1"/>
  <c r="C35" i="1"/>
  <c r="C33" i="1"/>
  <c r="C25" i="1"/>
  <c r="C26" i="1"/>
  <c r="C27" i="1"/>
  <c r="C28" i="1"/>
  <c r="C29" i="1"/>
  <c r="C30" i="1"/>
  <c r="C31" i="1"/>
  <c r="C32" i="1"/>
  <c r="C14" i="1"/>
  <c r="C15" i="1"/>
  <c r="C16" i="1"/>
  <c r="C17" i="1"/>
  <c r="C18" i="1"/>
  <c r="C19" i="1"/>
  <c r="C20" i="1"/>
  <c r="C21" i="1"/>
  <c r="C22" i="1"/>
  <c r="C23" i="1"/>
  <c r="C24" i="1"/>
  <c r="B14" i="1"/>
  <c r="B15" i="1"/>
  <c r="B16" i="1"/>
  <c r="B17" i="1"/>
  <c r="B18" i="1"/>
  <c r="B19" i="1"/>
  <c r="B20" i="1"/>
  <c r="B21" i="1"/>
  <c r="B22" i="1"/>
  <c r="B23" i="1"/>
  <c r="B24" i="1"/>
  <c r="C13" i="1"/>
  <c r="F10" i="17" l="1"/>
  <c r="F108" i="1" s="1"/>
  <c r="G10" i="17"/>
  <c r="G108" i="1" s="1"/>
  <c r="E10" i="17"/>
  <c r="E108" i="1" s="1"/>
  <c r="D10" i="17"/>
  <c r="H108" i="1"/>
  <c r="D11" i="1"/>
  <c r="H38" i="3"/>
  <c r="D41" i="1"/>
  <c r="G10" i="16"/>
  <c r="G40" i="1" s="1"/>
  <c r="F10" i="16"/>
  <c r="F40" i="1" s="1"/>
  <c r="E10" i="16"/>
  <c r="E40" i="1" s="1"/>
  <c r="H8" i="3"/>
  <c r="H109" i="1"/>
  <c r="F8" i="4"/>
  <c r="H8" i="10"/>
  <c r="H17" i="10" s="1"/>
  <c r="D100" i="1"/>
  <c r="H8" i="17" l="1"/>
  <c r="H14" i="17" s="1"/>
  <c r="D108" i="1"/>
  <c r="H8" i="16"/>
  <c r="H70" i="16" s="1"/>
  <c r="F10" i="1"/>
  <c r="D40" i="1"/>
  <c r="G10" i="1"/>
  <c r="E10" i="1"/>
  <c r="D10" i="1" l="1"/>
  <c r="H91" i="1"/>
  <c r="H10" i="16"/>
  <c r="Q78" i="13"/>
  <c r="Q74" i="13"/>
  <c r="Q73" i="13"/>
  <c r="Q72" i="13"/>
  <c r="Q68" i="13"/>
  <c r="Q67" i="13"/>
  <c r="Q66" i="13"/>
  <c r="Q62" i="13"/>
  <c r="Q61" i="13"/>
  <c r="Q60" i="13"/>
  <c r="Q56" i="13"/>
  <c r="Q55" i="13"/>
  <c r="Q54" i="13"/>
  <c r="Q48" i="13"/>
  <c r="Q42" i="13"/>
  <c r="Q36" i="13"/>
  <c r="Q30" i="13"/>
  <c r="Q24" i="13"/>
  <c r="Q18" i="13"/>
  <c r="H40" i="1" l="1"/>
  <c r="H10" i="1" s="1"/>
  <c r="H8" i="1" s="1"/>
  <c r="H113" i="1" s="1"/>
  <c r="V13" i="13"/>
  <c r="Q22" i="13"/>
  <c r="Q20" i="13"/>
  <c r="Q19" i="13"/>
  <c r="Q17" i="13"/>
  <c r="Q16" i="13"/>
  <c r="Q15" i="13"/>
  <c r="Q14" i="13"/>
  <c r="V14" i="13" l="1"/>
  <c r="U13" i="13"/>
  <c r="T14" i="13"/>
  <c r="T15" i="13"/>
  <c r="U14" i="13"/>
  <c r="U15" i="13"/>
  <c r="V15" i="13"/>
  <c r="Q21" i="13"/>
  <c r="T13" i="13"/>
  <c r="Q41" i="13"/>
  <c r="Q23" i="13"/>
  <c r="Q33" i="13"/>
  <c r="Q43" i="13"/>
  <c r="Q52" i="13"/>
  <c r="Q69" i="13"/>
  <c r="Q65" i="13"/>
  <c r="Q25" i="13"/>
  <c r="Q34" i="13"/>
  <c r="Q44" i="13"/>
  <c r="Q53" i="13"/>
  <c r="Q70" i="13"/>
  <c r="Q13" i="13"/>
  <c r="Q51" i="13"/>
  <c r="Q26" i="13"/>
  <c r="Q35" i="13"/>
  <c r="Q45" i="13"/>
  <c r="Q57" i="13"/>
  <c r="Q71" i="13"/>
  <c r="Q27" i="13"/>
  <c r="Q37" i="13"/>
  <c r="Q46" i="13"/>
  <c r="Q58" i="13"/>
  <c r="Q75" i="13"/>
  <c r="Q28" i="13"/>
  <c r="Q38" i="13"/>
  <c r="Q47" i="13"/>
  <c r="Q59" i="13"/>
  <c r="Q76" i="13"/>
  <c r="Q32" i="13"/>
  <c r="Q29" i="13"/>
  <c r="Q39" i="13"/>
  <c r="Q49" i="13"/>
  <c r="Q63" i="13"/>
  <c r="Q77" i="13"/>
  <c r="Q31" i="13"/>
  <c r="Q40" i="13"/>
  <c r="Q50" i="13"/>
  <c r="Q64" i="13"/>
  <c r="F15" i="4"/>
  <c r="F34" i="12" l="1"/>
  <c r="F35" i="12"/>
  <c r="F36" i="12"/>
  <c r="F37" i="12"/>
  <c r="F33" i="12"/>
  <c r="D7" i="12"/>
  <c r="C56" i="12" s="1"/>
  <c r="F12" i="12" l="1"/>
  <c r="F20" i="12" l="1"/>
  <c r="F17" i="12" l="1"/>
  <c r="F25" i="12"/>
  <c r="F21" i="12"/>
  <c r="F24" i="12" l="1"/>
  <c r="F13" i="12" l="1"/>
  <c r="F15" i="12" l="1"/>
  <c r="F10" i="12"/>
  <c r="F19" i="12"/>
  <c r="F23" i="12"/>
  <c r="F22" i="12" s="1"/>
  <c r="F18" i="12" l="1"/>
  <c r="F16" i="12" l="1"/>
  <c r="F14" i="12" s="1"/>
  <c r="F11" i="12"/>
  <c r="F9" i="12" s="1"/>
  <c r="F27" i="12" l="1"/>
</calcChain>
</file>

<file path=xl/sharedStrings.xml><?xml version="1.0" encoding="utf-8"?>
<sst xmlns="http://schemas.openxmlformats.org/spreadsheetml/2006/main" count="367" uniqueCount="273">
  <si>
    <t>State of Alabama</t>
  </si>
  <si>
    <t>Alabama Medicaid Agency</t>
  </si>
  <si>
    <t>MES System Integrator</t>
  </si>
  <si>
    <t xml:space="preserve">Evaluated Price Summary  </t>
  </si>
  <si>
    <t>Corporation or Other Legal Entity Name:</t>
  </si>
  <si>
    <t xml:space="preserve">Evaluated Price Summary </t>
  </si>
  <si>
    <t>Vendor Name:</t>
  </si>
  <si>
    <t>Contract Base (Year 1 &amp; 2)</t>
  </si>
  <si>
    <t xml:space="preserve">DCB </t>
  </si>
  <si>
    <t xml:space="preserve">Operations </t>
  </si>
  <si>
    <t xml:space="preserve">Deliverables </t>
  </si>
  <si>
    <t xml:space="preserve">Change Orders </t>
  </si>
  <si>
    <t>Option Year 3</t>
  </si>
  <si>
    <t>Option Year 4</t>
  </si>
  <si>
    <t>Option Year 5</t>
  </si>
  <si>
    <t>TOTAL EVALUATED PRICE</t>
  </si>
  <si>
    <t>Contract Year</t>
  </si>
  <si>
    <t xml:space="preserve">Change Order Cost Rate </t>
  </si>
  <si>
    <t xml:space="preserve">Hourly Amount </t>
  </si>
  <si>
    <t>Hourly Rate for Change Orders</t>
  </si>
  <si>
    <t>Signature:</t>
  </si>
  <si>
    <t>Date:</t>
  </si>
  <si>
    <t>AMMP - Program Management Office</t>
  </si>
  <si>
    <t>Cost Proposal Schedule A</t>
  </si>
  <si>
    <t>Total Evaluated Price</t>
  </si>
  <si>
    <t xml:space="preserve">Contract Yearly Total </t>
  </si>
  <si>
    <t>Contract Year 1</t>
  </si>
  <si>
    <t>Contract Year 2</t>
  </si>
  <si>
    <t>Contract Year 3</t>
  </si>
  <si>
    <t>Contract Year 4</t>
  </si>
  <si>
    <t>Contract Year 5</t>
  </si>
  <si>
    <r>
      <rPr>
        <b/>
        <sz val="11"/>
        <color rgb="FF000000"/>
        <rFont val="Calibri"/>
        <family val="2"/>
      </rPr>
      <t xml:space="preserve">
       Notes to Bidders:
</t>
    </r>
    <r>
      <rPr>
        <sz val="11"/>
        <color rgb="FF000000"/>
        <rFont val="Calibri"/>
        <family val="2"/>
      </rPr>
      <t xml:space="preserve">
Enter data in green shaded cells.
Vendors must enter on Cost Proposal Schedule A the name of the corporation or other legal entity as entered on the Transmittal Letter, in cell D-H6
The pricing data from schedules B through F will be auto filled into Schedule A. 
The sum of the values populated in cells D10 through H10 should equal the value displayed in cell H8. These five values in cells D10 through H10 must be used to populate the "Firm and Fixed Price" on the RFP Cover Sheet. 
The value displayed in cell H8, TOTAL EVALUATED PRICE, will be the maximum contract value. The contract cannot exceed this value.  
The TOTAL EVALUATED PRICE in cell H8 will be used to calculate the Cost Proposal score in RFP Section VII.E – Evaluation and Selection Process – Scoring.
When the vendor has completed all schedules, verify that all entries are accurate and complete, and verify your totals. This pricing schedule workbook was created and tested only in Microsoft Excel 2016®.
Print out Schedule A. A printed Schedule A must be signed and dated and returned with the proposal submission. The electronic "soft copy" file must also be included with the Vendor’s submission.</t>
    </r>
  </si>
  <si>
    <t>Total Firm and Fixed Price for Contract Year</t>
  </si>
  <si>
    <t>Total Contract - Schedule B - Project Services Total</t>
  </si>
  <si>
    <t>PMO Project Services</t>
  </si>
  <si>
    <t>Total Contract - Schedule C - Deliverable Price</t>
  </si>
  <si>
    <t>Deliverables ID</t>
  </si>
  <si>
    <t xml:space="preserve">Project Plans Total </t>
  </si>
  <si>
    <t>Total Contract - Schedule D - RFP Price</t>
  </si>
  <si>
    <t>RFP Del. ID</t>
  </si>
  <si>
    <t>RFP Deliverables</t>
  </si>
  <si>
    <t>Total Contract - Schedule E - COTS Price</t>
  </si>
  <si>
    <t>Total Contract - Schedule F - Extra Contractural Service</t>
  </si>
  <si>
    <t xml:space="preserve">TOTAL EVALUATED CONTRACT PRICE </t>
  </si>
  <si>
    <t>Year 1</t>
  </si>
  <si>
    <t xml:space="preserve">Contract Month </t>
  </si>
  <si>
    <t>AMMP -Program Management Office</t>
  </si>
  <si>
    <t>Cost Proposal Schedule B</t>
  </si>
  <si>
    <t>Deliverables Evaluated Price</t>
  </si>
  <si>
    <t>PROJECT SERVICES EVALUATED PRICE</t>
  </si>
  <si>
    <t>Contract Item</t>
  </si>
  <si>
    <t>Notes to Bidders: 
Pricing Schedule B must be completed by all vendors. The workbook will transfer values to Schedule A, but vendors must verify that the totals are correct.
Enter data in green shaded cells.
Enter the bid price for the required project services items
The project services amount will be split into a monthly equal amount for payment. 
The sum of each individual project services item will be added to the TOTAL EVALUATED PRICE on Schedule A. 
The TOTAL EVALUATED PRICE will be used to calculate the Pricing Schedule score in RFP Section VII.E. – Evaluation and Selection Process – Scoring. 
The winning vendor's prices on Schedule B will become part of the firm fixed contract price.  The detailed timing and invoicing of individual project services, deliverables and template contract items will be agreed upon in the Initiation and Planning Phase. 
When Schedule B has been completed, verify that all entries are accurate and complete, and verify your totals. This pricing schedule workbook was created and tested only in Microsoft Excel 2016®. 
Print out Schedule B. A printed Schedule B must be signed and dated and returned with the bid submission.</t>
  </si>
  <si>
    <t>Service ID</t>
  </si>
  <si>
    <t xml:space="preserve">PMO Project Services Total </t>
  </si>
  <si>
    <t>Pserv-1</t>
  </si>
  <si>
    <t>Detail Project Schedule Update</t>
  </si>
  <si>
    <t>Pserv-2</t>
  </si>
  <si>
    <t>Schedule Look Aheads</t>
  </si>
  <si>
    <t>Pserv-3</t>
  </si>
  <si>
    <t>Project/Phase Kick-Offs</t>
  </si>
  <si>
    <t>Pserv-4</t>
  </si>
  <si>
    <t>RAM Charts Update</t>
  </si>
  <si>
    <t>Pserv-5</t>
  </si>
  <si>
    <t>Artifact Development and Approval Report</t>
  </si>
  <si>
    <t>Pserv-6</t>
  </si>
  <si>
    <t>Project Status Report</t>
  </si>
  <si>
    <t>Pserv-7</t>
  </si>
  <si>
    <t>Consolidated AMMP Status Report</t>
  </si>
  <si>
    <t>Pserv-8</t>
  </si>
  <si>
    <t>Report Cards for each Module Contractor </t>
  </si>
  <si>
    <t>Pserv-9</t>
  </si>
  <si>
    <t>Consolidated Report Card for all Module</t>
  </si>
  <si>
    <t>Pserv-10</t>
  </si>
  <si>
    <t>Federal Reporting</t>
  </si>
  <si>
    <t>Pserv-11</t>
  </si>
  <si>
    <t>AMMP Dashboard</t>
  </si>
  <si>
    <t>Pserv-12</t>
  </si>
  <si>
    <t>Requirements  Management Tool (RMT) Dashboard</t>
  </si>
  <si>
    <t>Pserv-13</t>
  </si>
  <si>
    <t>EA Tool Dashboard</t>
  </si>
  <si>
    <t>Pserv-14</t>
  </si>
  <si>
    <t>RTM and RRM Extract, Module RTM Upload</t>
  </si>
  <si>
    <t>Pserv-15</t>
  </si>
  <si>
    <t>Advance Planning Documents (APDs) for  AMMP</t>
  </si>
  <si>
    <t>Pserv-16</t>
  </si>
  <si>
    <t>Functional Analysis Documents</t>
  </si>
  <si>
    <t>Pserv-17</t>
  </si>
  <si>
    <t>Business Process Improvement Report</t>
  </si>
  <si>
    <t>Pserv-18</t>
  </si>
  <si>
    <t>Tools Training and Materials</t>
  </si>
  <si>
    <t>Pserv-19</t>
  </si>
  <si>
    <t xml:space="preserve">Lesson Learned Sessions </t>
  </si>
  <si>
    <t>Pserv-20</t>
  </si>
  <si>
    <t>PMO Audit Report</t>
  </si>
  <si>
    <t>Pserv-21</t>
  </si>
  <si>
    <t>MEA Packages</t>
  </si>
  <si>
    <t>Pserv-22</t>
  </si>
  <si>
    <t>Satisfaction Surveys</t>
  </si>
  <si>
    <t>Pserv-23</t>
  </si>
  <si>
    <t>Modules support, monitoring and reporting</t>
  </si>
  <si>
    <t>Pserv-24</t>
  </si>
  <si>
    <t>Modules Plans and documentations</t>
  </si>
  <si>
    <t>Pserv-25</t>
  </si>
  <si>
    <t>Post Implementation Support Monitoring Plan</t>
  </si>
  <si>
    <t>Pserv-26</t>
  </si>
  <si>
    <t>Transition to Operations Plan</t>
  </si>
  <si>
    <t>Pserv-27</t>
  </si>
  <si>
    <t xml:space="preserve">Module Close-out Plan </t>
  </si>
  <si>
    <t xml:space="preserve">Signature: </t>
  </si>
  <si>
    <t>Cost Proposal Schedule C</t>
  </si>
  <si>
    <t>DELIVERABLES EVALUATED PRICE</t>
  </si>
  <si>
    <t>Notes to Bidders: 
Pricing Schedule C must be completed by all vendors. The workbook will transfer values to Schedule A, but vendors must verify that the totals are correct.
Enter data in green shaded cells.
Enter the bid price for the required deliverables and templates
The deliverables will be paid when approved by the Agency.
The sum of each individual deliverables and template item will be added to the TOTAL EVALUATED PRICE on Schedule A. 
The TOTAL EVALUATED PRICE will be used to calculate the Pricing Schedule score in RFP Section VII.E. – Evaluation and Selection Process – Scoring. 
The winning vendor's prices on Schedule C will become part of the firm fixed contract price.  The detailed timing and invoicing of individual project services, deliverables and template contract items will be agreed upon in the Initiation and Planning Phase. 
When Schedule C has been completed, verify that all entries are accurate and complete, and verify your totals. This pricing schedule workbook was created and tested only in Microsoft Excel 2016®. 
Print out Schedule C. A printed Schedule B must be signed and dated and returned with the bid submission.</t>
  </si>
  <si>
    <t xml:space="preserve">Project Deliverables Total </t>
  </si>
  <si>
    <t>Project Plans Total</t>
  </si>
  <si>
    <t>COM-03</t>
  </si>
  <si>
    <t>PMO Resource Management Plan</t>
  </si>
  <si>
    <t>COM-4</t>
  </si>
  <si>
    <t>Physical and Data Security Plan</t>
  </si>
  <si>
    <t>COM-6-A</t>
  </si>
  <si>
    <t xml:space="preserve">AMMP-Program Responsibility Assignment Matrix (RAM)  </t>
  </si>
  <si>
    <t>COM-7</t>
  </si>
  <si>
    <t>Artifact Development and Approval Document</t>
  </si>
  <si>
    <t>COM-8</t>
  </si>
  <si>
    <t xml:space="preserve">Meeting Protocols Reference Guide </t>
  </si>
  <si>
    <t>COM-9</t>
  </si>
  <si>
    <t>Corrective Action Plan</t>
  </si>
  <si>
    <t>COM-10</t>
  </si>
  <si>
    <t>Scope Management Plan </t>
  </si>
  <si>
    <t>COM-11</t>
  </si>
  <si>
    <t xml:space="preserve">AMMP-Program Communication Management Plan </t>
  </si>
  <si>
    <t>COM-13</t>
  </si>
  <si>
    <t>CMS Reporting</t>
  </si>
  <si>
    <t>COM-15</t>
  </si>
  <si>
    <t>AMMP Conversion Management Strategy</t>
  </si>
  <si>
    <t>COM-16</t>
  </si>
  <si>
    <t>AMMP - Program Certification Management Plan</t>
  </si>
  <si>
    <t>COM-16-A</t>
  </si>
  <si>
    <t>Post Implementation Support Monitoring Strategy</t>
  </si>
  <si>
    <t>COM-17</t>
  </si>
  <si>
    <t>Project Close Out Strategy</t>
  </si>
  <si>
    <t>COM-18</t>
  </si>
  <si>
    <t>Turnover Management Plan</t>
  </si>
  <si>
    <t>COM-20-1</t>
  </si>
  <si>
    <t>AMMP Dashboard - User Guide</t>
  </si>
  <si>
    <t>COM-New1</t>
  </si>
  <si>
    <t>AMMP Roadmap</t>
  </si>
  <si>
    <t>COM-New2</t>
  </si>
  <si>
    <t>AMMP Phasing Plan</t>
  </si>
  <si>
    <t>COM-New3</t>
  </si>
  <si>
    <t>AMMP Strategic Planning</t>
  </si>
  <si>
    <t>COM-New4</t>
  </si>
  <si>
    <t>Governance Board Charters</t>
  </si>
  <si>
    <t>COM-New5</t>
  </si>
  <si>
    <t>AMMP Tools and Maintenance and Configurations</t>
  </si>
  <si>
    <t>PMO-2-b</t>
  </si>
  <si>
    <t xml:space="preserve"> Onboarding Offboarding Plan</t>
  </si>
  <si>
    <t>PMO-2-c</t>
  </si>
  <si>
    <t>Kick-off Meetings Protocol Guide</t>
  </si>
  <si>
    <t>PMO-2-i</t>
  </si>
  <si>
    <t xml:space="preserve">Risk Management Plan </t>
  </si>
  <si>
    <t>PMO-2-j</t>
  </si>
  <si>
    <t xml:space="preserve">Issue Management Plan </t>
  </si>
  <si>
    <t>PMO-2-k</t>
  </si>
  <si>
    <t>Quality Management Plan (QMP)</t>
  </si>
  <si>
    <t>PMO-2-k-03</t>
  </si>
  <si>
    <t>AMMP Style Guide</t>
  </si>
  <si>
    <t>PMO-2-n-02</t>
  </si>
  <si>
    <t>Action Items Protocol Reference Guide </t>
  </si>
  <si>
    <t>PMO-2-n-03</t>
  </si>
  <si>
    <t>Decisions Protocol Reference Guide </t>
  </si>
  <si>
    <t>PMO-2-n-04</t>
  </si>
  <si>
    <t>Invoice Protocols Reference Guide</t>
  </si>
  <si>
    <t>PMO-2-n-05</t>
  </si>
  <si>
    <t>Lessons Learned Protocol Reference Guide</t>
  </si>
  <si>
    <t>PMO-2-o</t>
  </si>
  <si>
    <t>Vendor Start Up Guide</t>
  </si>
  <si>
    <t>PMO-2-o-01</t>
  </si>
  <si>
    <t>Comprehensive Deliverable List</t>
  </si>
  <si>
    <t>PMO-2-q</t>
  </si>
  <si>
    <t>Integrated Master Schedule Management Plan </t>
  </si>
  <si>
    <t>PMO-2-r</t>
  </si>
  <si>
    <t>Configuration Management and Document Validation Plan</t>
  </si>
  <si>
    <t>PMO-2-x</t>
  </si>
  <si>
    <t>Contract Monitoring Plan</t>
  </si>
  <si>
    <t>REQ-2-c</t>
  </si>
  <si>
    <t xml:space="preserve">Requirements Management Plan </t>
  </si>
  <si>
    <t>PMO-New1</t>
  </si>
  <si>
    <t>PMO Module Audit Plan</t>
  </si>
  <si>
    <t>PMO-New2</t>
  </si>
  <si>
    <t>Program Improvement Report</t>
  </si>
  <si>
    <t>EA-a</t>
  </si>
  <si>
    <t>Approach to Medicaid Enterprise Architecture</t>
  </si>
  <si>
    <t>EA-New1</t>
  </si>
  <si>
    <t>MEA Management and Operations Plan</t>
  </si>
  <si>
    <t>EA-New2</t>
  </si>
  <si>
    <t>Technical Reference Architecture</t>
  </si>
  <si>
    <t>EA-New3</t>
  </si>
  <si>
    <t>MEA Capability Matrix</t>
  </si>
  <si>
    <t>EA-New4</t>
  </si>
  <si>
    <t>EA-New5</t>
  </si>
  <si>
    <t>Technical Advice and Assistance Plan</t>
  </si>
  <si>
    <t>OCM-2-a</t>
  </si>
  <si>
    <t>Organizational Change Management Approach</t>
  </si>
  <si>
    <t>OCM- New1</t>
  </si>
  <si>
    <t>Organizational Change Management Effectiveness Evaluation Plan</t>
  </si>
  <si>
    <t>OCM-2-d1</t>
  </si>
  <si>
    <t>OCM Communication Plans</t>
  </si>
  <si>
    <t>OCM-2-e1</t>
  </si>
  <si>
    <t>OCM Training Plan</t>
  </si>
  <si>
    <t>OCM-2-c-1</t>
  </si>
  <si>
    <t>OCM Strategic Plan</t>
  </si>
  <si>
    <t>Deliverables Template Total</t>
  </si>
  <si>
    <t>COM-12-01</t>
  </si>
  <si>
    <t>Status Reporting Template Module</t>
  </si>
  <si>
    <t>PMO-2-a-01</t>
  </si>
  <si>
    <t>Project Initiation and Approach Template</t>
  </si>
  <si>
    <t>PMO-2-w-01</t>
  </si>
  <si>
    <t>Deliverable Template</t>
  </si>
  <si>
    <t>PMO-New3</t>
  </si>
  <si>
    <t>Implementation Plan Template</t>
  </si>
  <si>
    <t>EA-k-2</t>
  </si>
  <si>
    <t>Incident Management Plan template</t>
  </si>
  <si>
    <t>EA-k-3</t>
  </si>
  <si>
    <t>Continuity of Operations Plan template</t>
  </si>
  <si>
    <t>EA-k-5</t>
  </si>
  <si>
    <t>Disaster Recovery Plan Template</t>
  </si>
  <si>
    <t>EA-k-7</t>
  </si>
  <si>
    <t>Interface Control Document Template</t>
  </si>
  <si>
    <t>AMMP - Enterprise Data Services</t>
  </si>
  <si>
    <t>Cost Proposal Schedule D</t>
  </si>
  <si>
    <t>RFP Deliverables Evaluated Price</t>
  </si>
  <si>
    <t>RFP DELIVERABLES EVALUATED PRICE</t>
  </si>
  <si>
    <t>Notes to Bidders: 
Cost Proposal Schedule D must be completed by all vendors. The workbook will transfer values to Schedule A, but vendors must verify that totals are correct.
Enter data in green shaded cells.
The Contractor shall plan on one RFP deliverables request per year. If RFP deliverable request is not needed for a specific year, then the line item in the pricing schedule will not be paid. All operational costs should be included in the firm and fixed price for RFP Deliverables (Schedule D). 
The price of each yearly RFP deliverables, which will be added to the Firm and Fixed Total Price on Schedule A.
The Firm and Fixed Total Price will be used to calculate the Cost Proposal score in RFP Section VII.E. – Evaluation and Selection Process – Scoring. 
The winning vendor’s prices on Schedule D will become part of the firm fixed contract price. The detailed timing and invoicing of RFP Deliverables will be agreed upon in the Initiation and Planning Phase.
When Schedule D has been completed, verify that all entries are accurate and complete, and verify your totals. This pricing schedule workbook was created and tested only in Microsoft Excel 2016®. 
Print out Schedule D. A printed Schedule D must be signed and dated and returned with the proposal submission.</t>
  </si>
  <si>
    <t>RFP Del ID</t>
  </si>
  <si>
    <t>RFP-New1</t>
  </si>
  <si>
    <t xml:space="preserve">Preliminary Scope Statement </t>
  </si>
  <si>
    <t>RFP-New2</t>
  </si>
  <si>
    <t>Requests  for Information (RFI)</t>
  </si>
  <si>
    <t>RFP-New3</t>
  </si>
  <si>
    <t xml:space="preserve">Requests for Proposal (RFP) </t>
  </si>
  <si>
    <t>RFP-New4</t>
  </si>
  <si>
    <t>Invitation To Bid (ITB)</t>
  </si>
  <si>
    <t>RFP-New5</t>
  </si>
  <si>
    <t>Evaluation Criteria/Manuals</t>
  </si>
  <si>
    <t>RFP-New6</t>
  </si>
  <si>
    <t>RFP/ITB Support Services</t>
  </si>
  <si>
    <t>Cost Proposal Schedule E</t>
  </si>
  <si>
    <t>COTS Deliverables Evaluated Price</t>
  </si>
  <si>
    <t>COTS DELIVERABLES EVALUATED PRICE</t>
  </si>
  <si>
    <t>COTS Del ID</t>
  </si>
  <si>
    <t>COTS Deliverables Total</t>
  </si>
  <si>
    <t>COTS Recommendation Deliverables Total</t>
  </si>
  <si>
    <t>COTS-New1</t>
  </si>
  <si>
    <t>COTS Requirements Gathering</t>
  </si>
  <si>
    <t>COTS-New2</t>
  </si>
  <si>
    <t>COTS Software Recommendation</t>
  </si>
  <si>
    <t>Cost Proposal Schedule F</t>
  </si>
  <si>
    <t>Extra Contractual Services Evaluated Price</t>
  </si>
  <si>
    <t>EXTRA CONTRACTURAL SERVICES EVALUATED PRICE</t>
  </si>
  <si>
    <t>Notes to Bidders: 
Cost Proposal Schedule F must be completed by all vendors. The workbook will transfer values to Schedule A, but vendors must verify that totals are correct.
Enter data in green shaded cells.
Enter an Hourly Personnel Rate for Extra Contractual services --the single firm fixed aggregate hourly rate for personnel to develop and execute extra contractual services. 
For proposal evaluation only, the Agency will use 1000 personnel-hours expended in each year in contract years 1 through 5 to calculate the extra contractual services evaluated price. The extra contractual services evaluated price will be added to the Firm and Fixed Total Price on Schedule A. 
The Firm and Fixed Total Price will be used to calculate the Cost Proposal score in RFP Section VII.E. – Evaluation and Selection Process – Scoring. 
The number and scope of extra contractual services to be issued has not been determined by the Agency. The vendor's proposal is ceiling value, but not a guaranteed contract amount. The amount to be paid by the Agency--if any--will be determined as required for each extra contractual service that may be required in the future.
When Schedule F has been completed, verify that all entries are accurate and complete, and verify your totals. This pricing schedule workbook was created and tested only in Microsoft Excel 2016®. 
Print out Schedule F. A printed Schedule F must be signed and dated and returned with the proposal submission.</t>
  </si>
  <si>
    <t xml:space="preserve">Hourly Personnel Rate for Extra Contractual Services </t>
  </si>
  <si>
    <t>Evaluated Price
(1,000 hours per year)</t>
  </si>
  <si>
    <t>Extra Contractual Services Fee</t>
  </si>
  <si>
    <t>MEVV</t>
  </si>
  <si>
    <t>EDS</t>
  </si>
  <si>
    <t>CARES</t>
  </si>
  <si>
    <t xml:space="preserve">Contract Base -Year 1 </t>
  </si>
  <si>
    <t>Contract Base - Year 2</t>
  </si>
  <si>
    <t xml:space="preserve">Option Year 1 - Year 3 </t>
  </si>
  <si>
    <t xml:space="preserve">Option Year 2 - Year 4 </t>
  </si>
  <si>
    <t>Option Year 3 - Year 5</t>
  </si>
  <si>
    <t>Notes to Bidders: 
Cost Proposal Schedule E must be completed by all vendors. The workbook will transfer values to Schedule A, but vendors must verify that totals are correct.
Enter data in green shaded cells.
The PMO Contractor shall plan on one COTS Deliverables request per year. If COTS Deliverables request is not needed for a specific year, then the line item in the pricing schedule will not be paid.  All COTS Deliverables costs should be included in the firm and fixed price for COTS Deliverables (Schedule E). 
The price of each yearly COTS Deliverables, which will be added to the Firm and Fixed Total Price on Schedule A.
The Firm and Fixed Total Price will be used to calculate the Cost Proposal score in RFP Section VII.E. – Evaluation and Selection Process – Scoring. 
The winning vendor’s prices on Schedule E will become part of the firm fixed contract price. 
When Schedule E has been completed, verify that all entries are accurate and complete, and verify your totals. This pricing schedule workbook was created and tested only in Microsoft Excel 2016®. 
Print out Schedule E. A printed Schedule E must be signed and dated and returned with the proposal submission.</t>
  </si>
  <si>
    <t>MMIS and MITA Concept of Operations Documents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</si>
</sst>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409]* #,##0.00_);_([$$-409]* \(#,##0.00\);_([$$-409]* &quot;-&quot;??_);_(@_)"/>
  </numFmts>
  <fonts count="17"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4"/>
      <color theme="1"/>
      <name val="Calibri"/>
      <family val="2"/>
      <scheme val="minor"/>
    </font>
    <font>
      <sz val="14"/>
      <color theme="1"/>
      <name val="Calibri"/>
      <family val="2"/>
      <scheme val="minor"/>
    </font>
    <font>
      <u/>
      <sz val="11"/>
      <color theme="1"/>
      <name val="Calibri"/>
      <family val="2"/>
      <scheme val="minor"/>
    </font>
    <font>
      <sz val="8"/>
      <name val="Calibri"/>
      <family val="2"/>
      <scheme val="minor"/>
    </font>
    <font>
      <sz val="8"/>
      <color theme="1"/>
      <name val="Arial"/>
      <family val="2"/>
    </font>
    <font>
      <b/>
      <sz val="11"/>
      <name val="Calibri"/>
      <family val="2"/>
      <scheme val="minor"/>
    </font>
    <font>
      <b/>
      <sz val="12"/>
      <name val="Calibri"/>
      <family val="2"/>
      <scheme val="minor"/>
    </font>
    <font>
      <sz val="11"/>
      <name val="Calibri"/>
      <family val="2"/>
      <scheme val="minor"/>
    </font>
    <font>
      <sz val="11"/>
      <color rgb="FF000000"/>
      <name val="Calibri"/>
      <family val="2"/>
      <scheme val="minor"/>
    </font>
    <font>
      <b/>
      <sz val="14"/>
      <color rgb="FF0066FF"/>
      <name val="Calibri"/>
      <family val="2"/>
      <scheme val="minor"/>
    </font>
    <font>
      <b/>
      <sz val="11"/>
      <color rgb="FF000000"/>
      <name val="Calibri"/>
      <family val="2"/>
    </font>
    <font>
      <sz val="11"/>
      <color rgb="FF000000"/>
      <name val="Calibri"/>
      <family val="2"/>
    </font>
  </fonts>
  <fills count="12">
    <fill>
      <patternFill patternType="none"/>
    </fill>
    <fill>
      <patternFill patternType="gray125"/>
    </fill>
    <fill>
      <patternFill patternType="solid">
        <fgColor rgb="FFF1F7ED"/>
        <bgColor indexed="64"/>
      </patternFill>
    </fill>
    <fill>
      <patternFill patternType="solid">
        <fgColor theme="0"/>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rgb="FFFFFFFF"/>
        <bgColor indexed="64"/>
      </patternFill>
    </fill>
    <fill>
      <patternFill patternType="solid">
        <fgColor rgb="FFC6E0B4"/>
        <bgColor indexed="64"/>
      </patternFill>
    </fill>
    <fill>
      <patternFill patternType="solid">
        <fgColor theme="9" tint="0.79998168889431442"/>
        <bgColor indexed="64"/>
      </patternFill>
    </fill>
    <fill>
      <patternFill patternType="solid">
        <fgColor theme="0" tint="-0.499984740745262"/>
        <bgColor indexed="64"/>
      </patternFill>
    </fill>
    <fill>
      <patternFill patternType="solid">
        <fgColor theme="7"/>
        <bgColor indexed="64"/>
      </patternFill>
    </fill>
    <fill>
      <patternFill patternType="solid">
        <fgColor theme="7" tint="0.79998168889431442"/>
        <bgColor indexed="64"/>
      </patternFill>
    </fill>
  </fills>
  <borders count="91">
    <border>
      <left/>
      <right/>
      <top/>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medium">
        <color indexed="64"/>
      </bottom>
      <diagonal/>
    </border>
    <border>
      <left/>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bottom/>
      <diagonal/>
    </border>
    <border>
      <left/>
      <right style="medium">
        <color indexed="64"/>
      </right>
      <top style="medium">
        <color indexed="64"/>
      </top>
      <bottom/>
      <diagonal/>
    </border>
    <border>
      <left style="medium">
        <color indexed="64"/>
      </left>
      <right style="medium">
        <color indexed="64"/>
      </right>
      <top style="thick">
        <color indexed="64"/>
      </top>
      <bottom style="thick">
        <color indexed="64"/>
      </bottom>
      <diagonal/>
    </border>
    <border>
      <left/>
      <right style="medium">
        <color indexed="64"/>
      </right>
      <top/>
      <bottom style="medium">
        <color indexed="64"/>
      </bottom>
      <diagonal/>
    </border>
    <border>
      <left style="medium">
        <color indexed="64"/>
      </left>
      <right/>
      <top style="thick">
        <color indexed="64"/>
      </top>
      <bottom style="thick">
        <color indexed="64"/>
      </bottom>
      <diagonal/>
    </border>
    <border>
      <left/>
      <right style="medium">
        <color indexed="64"/>
      </right>
      <top style="thick">
        <color indexed="64"/>
      </top>
      <bottom style="thick">
        <color indexed="64"/>
      </bottom>
      <diagonal/>
    </border>
    <border>
      <left style="thin">
        <color indexed="64"/>
      </left>
      <right style="thin">
        <color indexed="64"/>
      </right>
      <top style="thin">
        <color rgb="FF000000"/>
      </top>
      <bottom/>
      <diagonal/>
    </border>
    <border>
      <left style="medium">
        <color indexed="64"/>
      </left>
      <right style="medium">
        <color indexed="64"/>
      </right>
      <top style="medium">
        <color indexed="64"/>
      </top>
      <bottom style="thick">
        <color indexed="64"/>
      </bottom>
      <diagonal/>
    </border>
    <border>
      <left style="medium">
        <color indexed="64"/>
      </left>
      <right/>
      <top/>
      <bottom style="medium">
        <color indexed="64"/>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style="medium">
        <color indexed="64"/>
      </left>
      <right style="medium">
        <color indexed="64"/>
      </right>
      <top style="thick">
        <color indexed="64"/>
      </top>
      <bottom style="medium">
        <color indexed="64"/>
      </bottom>
      <diagonal/>
    </border>
    <border>
      <left style="medium">
        <color indexed="64"/>
      </left>
      <right/>
      <top style="thick">
        <color indexed="64"/>
      </top>
      <bottom style="medium">
        <color indexed="64"/>
      </bottom>
      <diagonal/>
    </border>
    <border>
      <left style="medium">
        <color indexed="64"/>
      </left>
      <right/>
      <top/>
      <bottom style="thick">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ck">
        <color indexed="64"/>
      </bottom>
      <diagonal/>
    </border>
    <border>
      <left/>
      <right style="medium">
        <color indexed="64"/>
      </right>
      <top style="thin">
        <color indexed="64"/>
      </top>
      <bottom/>
      <diagonal/>
    </border>
    <border>
      <left/>
      <right style="medium">
        <color indexed="64"/>
      </right>
      <top/>
      <bottom style="thick">
        <color indexed="64"/>
      </bottom>
      <diagonal/>
    </border>
    <border>
      <left/>
      <right/>
      <top style="thick">
        <color indexed="64"/>
      </top>
      <bottom style="thick">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right style="thin">
        <color indexed="64"/>
      </right>
      <top style="thick">
        <color indexed="64"/>
      </top>
      <bottom style="thick">
        <color indexed="64"/>
      </bottom>
      <diagonal/>
    </border>
    <border>
      <left style="medium">
        <color indexed="64"/>
      </left>
      <right/>
      <top style="thick">
        <color indexed="64"/>
      </top>
      <bottom/>
      <diagonal/>
    </border>
    <border>
      <left style="medium">
        <color indexed="64"/>
      </left>
      <right style="medium">
        <color indexed="64"/>
      </right>
      <top style="thick">
        <color indexed="64"/>
      </top>
      <bottom/>
      <diagonal/>
    </border>
    <border>
      <left style="thick">
        <color indexed="64"/>
      </left>
      <right style="medium">
        <color indexed="64"/>
      </right>
      <top style="thick">
        <color indexed="64"/>
      </top>
      <bottom style="thick">
        <color indexed="64"/>
      </bottom>
      <diagonal/>
    </border>
    <border>
      <left style="thick">
        <color indexed="64"/>
      </left>
      <right/>
      <top style="thick">
        <color indexed="64"/>
      </top>
      <bottom/>
      <diagonal/>
    </border>
    <border>
      <left style="thin">
        <color indexed="64"/>
      </left>
      <right style="thin">
        <color indexed="64"/>
      </right>
      <top style="thick">
        <color indexed="64"/>
      </top>
      <bottom style="thin">
        <color indexed="64"/>
      </bottom>
      <diagonal/>
    </border>
    <border>
      <left style="thick">
        <color indexed="64"/>
      </left>
      <right style="thick">
        <color indexed="64"/>
      </right>
      <top style="thick">
        <color indexed="64"/>
      </top>
      <bottom style="thick">
        <color indexed="64"/>
      </bottom>
      <diagonal/>
    </border>
    <border>
      <left/>
      <right style="medium">
        <color indexed="64"/>
      </right>
      <top style="thick">
        <color indexed="64"/>
      </top>
      <bottom/>
      <diagonal/>
    </border>
    <border>
      <left/>
      <right style="thick">
        <color indexed="64"/>
      </right>
      <top style="thick">
        <color indexed="64"/>
      </top>
      <bottom/>
      <diagonal/>
    </border>
    <border>
      <left style="thick">
        <color indexed="64"/>
      </left>
      <right style="thin">
        <color indexed="64"/>
      </right>
      <top/>
      <bottom/>
      <diagonal/>
    </border>
    <border>
      <left/>
      <right/>
      <top style="thick">
        <color indexed="64"/>
      </top>
      <bottom style="medium">
        <color indexed="64"/>
      </bottom>
      <diagonal/>
    </border>
    <border>
      <left style="medium">
        <color indexed="64"/>
      </left>
      <right style="medium">
        <color indexed="64"/>
      </right>
      <top style="thick">
        <color indexed="64"/>
      </top>
      <bottom style="thin">
        <color indexed="64"/>
      </bottom>
      <diagonal/>
    </border>
    <border>
      <left style="medium">
        <color indexed="64"/>
      </left>
      <right style="medium">
        <color indexed="64"/>
      </right>
      <top style="thin">
        <color indexed="64"/>
      </top>
      <bottom style="thick">
        <color indexed="64"/>
      </bottom>
      <diagonal/>
    </border>
    <border>
      <left style="medium">
        <color indexed="64"/>
      </left>
      <right/>
      <top style="thick">
        <color indexed="64"/>
      </top>
      <bottom style="thin">
        <color indexed="64"/>
      </bottom>
      <diagonal/>
    </border>
    <border>
      <left style="medium">
        <color indexed="64"/>
      </left>
      <right/>
      <top style="thin">
        <color indexed="64"/>
      </top>
      <bottom style="thick">
        <color indexed="64"/>
      </bottom>
      <diagonal/>
    </border>
    <border>
      <left/>
      <right style="thick">
        <color indexed="64"/>
      </right>
      <top style="thick">
        <color indexed="64"/>
      </top>
      <bottom style="thick">
        <color indexed="64"/>
      </bottom>
      <diagonal/>
    </border>
    <border>
      <left/>
      <right style="medium">
        <color indexed="64"/>
      </right>
      <top style="medium">
        <color indexed="64"/>
      </top>
      <bottom style="thin">
        <color indexed="64"/>
      </bottom>
      <diagonal/>
    </border>
  </borders>
  <cellStyleXfs count="2">
    <xf numFmtId="0" fontId="0" fillId="0" borderId="0"/>
    <xf numFmtId="44" fontId="1" fillId="0" borderId="0" applyFont="0" applyFill="0" applyBorder="0" applyAlignment="0" applyProtection="0"/>
  </cellStyleXfs>
  <cellXfs count="358">
    <xf numFmtId="0" fontId="0" fillId="0" borderId="0" xfId="0"/>
    <xf numFmtId="0" fontId="4" fillId="0" borderId="0" xfId="0" applyFont="1"/>
    <xf numFmtId="0" fontId="0" fillId="0" borderId="18" xfId="0" applyBorder="1" applyAlignment="1">
      <alignment horizontal="center"/>
    </xf>
    <xf numFmtId="0" fontId="4" fillId="0" borderId="0" xfId="0" applyFont="1" applyAlignment="1">
      <alignment horizontal="right"/>
    </xf>
    <xf numFmtId="0" fontId="7" fillId="0" borderId="5" xfId="0" applyFont="1" applyBorder="1"/>
    <xf numFmtId="0" fontId="0" fillId="0" borderId="0" xfId="0" applyAlignment="1">
      <alignment vertical="top"/>
    </xf>
    <xf numFmtId="0" fontId="3" fillId="0" borderId="0" xfId="0" applyFont="1"/>
    <xf numFmtId="0" fontId="0" fillId="0" borderId="0" xfId="0" applyAlignment="1">
      <alignment horizontal="center"/>
    </xf>
    <xf numFmtId="44" fontId="0" fillId="0" borderId="0" xfId="0" applyNumberFormat="1"/>
    <xf numFmtId="0" fontId="0" fillId="0" borderId="34" xfId="0" applyBorder="1" applyAlignment="1">
      <alignment horizontal="center"/>
    </xf>
    <xf numFmtId="0" fontId="0" fillId="0" borderId="0" xfId="0" applyAlignment="1">
      <alignment horizontal="left"/>
    </xf>
    <xf numFmtId="0" fontId="0" fillId="0" borderId="5" xfId="0" applyBorder="1" applyAlignment="1">
      <alignment horizontal="left" vertical="top"/>
    </xf>
    <xf numFmtId="0" fontId="0" fillId="0" borderId="0" xfId="0" applyAlignment="1">
      <alignment horizontal="left" wrapText="1"/>
    </xf>
    <xf numFmtId="1" fontId="0" fillId="0" borderId="0" xfId="0" applyNumberFormat="1"/>
    <xf numFmtId="0" fontId="0" fillId="0" borderId="36" xfId="0" applyBorder="1" applyAlignment="1">
      <alignment horizontal="center"/>
    </xf>
    <xf numFmtId="44" fontId="0" fillId="0" borderId="41" xfId="0" applyNumberFormat="1" applyBorder="1"/>
    <xf numFmtId="44" fontId="0" fillId="0" borderId="42" xfId="0" applyNumberFormat="1" applyBorder="1"/>
    <xf numFmtId="44" fontId="0" fillId="0" borderId="43" xfId="0" applyNumberFormat="1" applyBorder="1"/>
    <xf numFmtId="0" fontId="0" fillId="0" borderId="0" xfId="0" applyAlignment="1">
      <alignment horizontal="left" indent="1"/>
    </xf>
    <xf numFmtId="44" fontId="0" fillId="4" borderId="9" xfId="0" applyNumberFormat="1" applyFill="1" applyBorder="1" applyAlignment="1">
      <alignment horizontal="left" indent="1"/>
    </xf>
    <xf numFmtId="44" fontId="0" fillId="4" borderId="15" xfId="0" applyNumberFormat="1" applyFill="1" applyBorder="1" applyAlignment="1">
      <alignment horizontal="left" indent="1"/>
    </xf>
    <xf numFmtId="44" fontId="0" fillId="4" borderId="45" xfId="0" applyNumberFormat="1" applyFill="1" applyBorder="1" applyAlignment="1">
      <alignment horizontal="left" indent="1"/>
    </xf>
    <xf numFmtId="44" fontId="0" fillId="4" borderId="21" xfId="0" applyNumberFormat="1" applyFill="1" applyBorder="1" applyAlignment="1">
      <alignment horizontal="left" indent="1"/>
    </xf>
    <xf numFmtId="44" fontId="0" fillId="4" borderId="17" xfId="0" applyNumberFormat="1" applyFill="1" applyBorder="1" applyAlignment="1">
      <alignment horizontal="left" indent="1"/>
    </xf>
    <xf numFmtId="44" fontId="2" fillId="4" borderId="23" xfId="0" applyNumberFormat="1" applyFont="1" applyFill="1" applyBorder="1"/>
    <xf numFmtId="44" fontId="2" fillId="0" borderId="7" xfId="0" applyNumberFormat="1" applyFont="1" applyBorder="1"/>
    <xf numFmtId="0" fontId="5" fillId="0" borderId="0" xfId="0" applyFont="1" applyAlignment="1">
      <alignment horizontal="left" vertical="top" wrapText="1"/>
    </xf>
    <xf numFmtId="44" fontId="2" fillId="0" borderId="0" xfId="0" applyNumberFormat="1" applyFont="1"/>
    <xf numFmtId="0" fontId="3" fillId="0" borderId="0" xfId="0" applyFont="1" applyAlignment="1">
      <alignment wrapText="1"/>
    </xf>
    <xf numFmtId="0" fontId="0" fillId="3" borderId="0" xfId="0" applyFill="1" applyAlignment="1">
      <alignment vertical="top" wrapText="1"/>
    </xf>
    <xf numFmtId="14" fontId="0" fillId="0" borderId="0" xfId="0" applyNumberFormat="1"/>
    <xf numFmtId="37" fontId="0" fillId="3" borderId="10" xfId="1" applyNumberFormat="1" applyFont="1" applyFill="1" applyBorder="1" applyAlignment="1">
      <alignment horizontal="center"/>
    </xf>
    <xf numFmtId="37" fontId="0" fillId="3" borderId="12" xfId="1" applyNumberFormat="1" applyFont="1" applyFill="1" applyBorder="1" applyAlignment="1">
      <alignment horizontal="center"/>
    </xf>
    <xf numFmtId="0" fontId="2" fillId="0" borderId="7" xfId="0" applyFont="1" applyBorder="1" applyAlignment="1">
      <alignment horizontal="center"/>
    </xf>
    <xf numFmtId="0" fontId="0" fillId="0" borderId="0" xfId="0" applyAlignment="1">
      <alignment horizontal="left" vertical="top" wrapText="1"/>
    </xf>
    <xf numFmtId="0" fontId="0" fillId="0" borderId="0" xfId="0" applyAlignment="1">
      <alignment horizontal="center"/>
    </xf>
    <xf numFmtId="0" fontId="0" fillId="3" borderId="0" xfId="0" applyFill="1" applyBorder="1" applyAlignment="1">
      <alignment horizontal="left" vertical="top" wrapText="1"/>
    </xf>
    <xf numFmtId="0" fontId="0" fillId="3" borderId="48" xfId="0" applyFill="1" applyBorder="1" applyAlignment="1">
      <alignment horizontal="left" vertical="top" wrapText="1"/>
    </xf>
    <xf numFmtId="44" fontId="0" fillId="5" borderId="14" xfId="1" applyFont="1" applyFill="1" applyBorder="1" applyProtection="1">
      <protection locked="0"/>
    </xf>
    <xf numFmtId="0" fontId="0" fillId="3" borderId="0" xfId="0" applyFill="1"/>
    <xf numFmtId="0" fontId="11" fillId="3" borderId="0" xfId="0" applyFont="1" applyFill="1" applyBorder="1" applyAlignment="1">
      <alignment horizontal="center" wrapText="1"/>
    </xf>
    <xf numFmtId="0" fontId="11" fillId="3" borderId="2" xfId="0" applyFont="1" applyFill="1" applyBorder="1" applyAlignment="1">
      <alignment horizontal="center" wrapText="1"/>
    </xf>
    <xf numFmtId="0" fontId="11" fillId="3" borderId="1" xfId="0" applyFont="1" applyFill="1" applyBorder="1" applyAlignment="1">
      <alignment horizontal="center" wrapText="1"/>
    </xf>
    <xf numFmtId="0" fontId="5" fillId="3" borderId="0" xfId="0" applyFont="1" applyFill="1" applyAlignment="1">
      <alignment wrapText="1"/>
    </xf>
    <xf numFmtId="44" fontId="5" fillId="3" borderId="5" xfId="0" applyNumberFormat="1" applyFont="1" applyFill="1" applyBorder="1" applyAlignment="1">
      <alignment horizontal="center"/>
    </xf>
    <xf numFmtId="44" fontId="5" fillId="3" borderId="51" xfId="0" applyNumberFormat="1" applyFont="1" applyFill="1" applyBorder="1" applyAlignment="1">
      <alignment horizontal="center"/>
    </xf>
    <xf numFmtId="0" fontId="3" fillId="3" borderId="1" xfId="0" applyFont="1" applyFill="1" applyBorder="1" applyAlignment="1">
      <alignment horizontal="center" wrapText="1"/>
    </xf>
    <xf numFmtId="0" fontId="0" fillId="3" borderId="36" xfId="0" applyNumberFormat="1" applyFill="1" applyBorder="1" applyAlignment="1">
      <alignment horizontal="left"/>
    </xf>
    <xf numFmtId="44" fontId="0" fillId="3" borderId="41" xfId="0" applyNumberFormat="1" applyFill="1" applyBorder="1" applyAlignment="1">
      <alignment horizontal="left"/>
    </xf>
    <xf numFmtId="44" fontId="0" fillId="3" borderId="46" xfId="0" applyNumberFormat="1" applyFill="1" applyBorder="1" applyAlignment="1">
      <alignment horizontal="left"/>
    </xf>
    <xf numFmtId="44" fontId="0" fillId="3" borderId="1" xfId="0" applyNumberFormat="1" applyFill="1" applyBorder="1" applyAlignment="1">
      <alignment horizontal="left"/>
    </xf>
    <xf numFmtId="44" fontId="0" fillId="3" borderId="39" xfId="0" applyNumberFormat="1" applyFill="1" applyBorder="1" applyAlignment="1">
      <alignment horizontal="center"/>
    </xf>
    <xf numFmtId="0" fontId="4" fillId="3" borderId="0" xfId="0" applyFont="1" applyFill="1"/>
    <xf numFmtId="0" fontId="10" fillId="3" borderId="0" xfId="0" applyFont="1" applyFill="1" applyAlignment="1">
      <alignment horizontal="center" wrapText="1"/>
    </xf>
    <xf numFmtId="0" fontId="2" fillId="3" borderId="5" xfId="0" applyFont="1" applyFill="1" applyBorder="1" applyAlignment="1">
      <alignment horizontal="left" vertical="top"/>
    </xf>
    <xf numFmtId="0" fontId="2" fillId="3" borderId="5" xfId="0" applyFont="1" applyFill="1" applyBorder="1"/>
    <xf numFmtId="0" fontId="0" fillId="3" borderId="5" xfId="0" applyFill="1" applyBorder="1"/>
    <xf numFmtId="0" fontId="0" fillId="0" borderId="0" xfId="0" applyBorder="1"/>
    <xf numFmtId="0" fontId="0" fillId="0" borderId="0" xfId="0" applyBorder="1" applyAlignment="1">
      <alignment horizontal="left" wrapText="1"/>
    </xf>
    <xf numFmtId="0" fontId="0" fillId="0" borderId="0" xfId="0" applyBorder="1" applyAlignment="1">
      <alignment horizontal="center"/>
    </xf>
    <xf numFmtId="0" fontId="3" fillId="3" borderId="0" xfId="0" applyFont="1" applyFill="1" applyAlignment="1"/>
    <xf numFmtId="0" fontId="0" fillId="3" borderId="0" xfId="0" applyFill="1" applyBorder="1"/>
    <xf numFmtId="0" fontId="3" fillId="3" borderId="0" xfId="0" applyFont="1" applyFill="1" applyBorder="1" applyAlignment="1">
      <alignment horizontal="center" wrapText="1"/>
    </xf>
    <xf numFmtId="0" fontId="5" fillId="3" borderId="0" xfId="0" applyFont="1" applyFill="1" applyAlignment="1">
      <alignment horizontal="center"/>
    </xf>
    <xf numFmtId="44" fontId="0" fillId="3" borderId="14" xfId="1" applyFont="1" applyFill="1" applyBorder="1" applyAlignment="1">
      <alignment vertical="top" wrapText="1"/>
    </xf>
    <xf numFmtId="44" fontId="12" fillId="3" borderId="14" xfId="1" applyFont="1" applyFill="1" applyBorder="1" applyAlignment="1">
      <alignment wrapText="1"/>
    </xf>
    <xf numFmtId="44" fontId="0" fillId="3" borderId="14" xfId="1" applyFont="1" applyFill="1" applyBorder="1" applyAlignment="1">
      <alignment wrapText="1"/>
    </xf>
    <xf numFmtId="44" fontId="12" fillId="3" borderId="14" xfId="1" applyFont="1" applyFill="1" applyBorder="1" applyAlignment="1">
      <alignment horizontal="left" wrapText="1"/>
    </xf>
    <xf numFmtId="44" fontId="0" fillId="3" borderId="14" xfId="1" applyFont="1" applyFill="1" applyBorder="1" applyAlignment="1">
      <alignment horizontal="left" wrapText="1"/>
    </xf>
    <xf numFmtId="44" fontId="12" fillId="3" borderId="14" xfId="1" applyFont="1" applyFill="1" applyBorder="1" applyAlignment="1"/>
    <xf numFmtId="44" fontId="0" fillId="3" borderId="20" xfId="1" applyFont="1" applyFill="1" applyBorder="1" applyAlignment="1">
      <alignment vertical="top" wrapText="1"/>
    </xf>
    <xf numFmtId="44" fontId="12" fillId="3" borderId="20" xfId="1" applyFont="1" applyFill="1" applyBorder="1" applyAlignment="1">
      <alignment wrapText="1"/>
    </xf>
    <xf numFmtId="44" fontId="0" fillId="5" borderId="20" xfId="1" applyFont="1" applyFill="1" applyBorder="1" applyProtection="1">
      <protection locked="0"/>
    </xf>
    <xf numFmtId="0" fontId="3" fillId="6" borderId="0" xfId="0" applyFont="1" applyFill="1" applyAlignment="1"/>
    <xf numFmtId="0" fontId="3" fillId="6" borderId="0" xfId="0" applyFont="1" applyFill="1"/>
    <xf numFmtId="0" fontId="3" fillId="6" borderId="0" xfId="0" applyFont="1" applyFill="1" applyAlignment="1">
      <alignment wrapText="1"/>
    </xf>
    <xf numFmtId="0" fontId="0" fillId="6" borderId="0" xfId="0" applyFill="1"/>
    <xf numFmtId="0" fontId="2" fillId="6" borderId="0" xfId="0" applyFont="1" applyFill="1"/>
    <xf numFmtId="0" fontId="0" fillId="6" borderId="0" xfId="0" applyFill="1" applyBorder="1" applyAlignment="1">
      <alignment horizontal="center"/>
    </xf>
    <xf numFmtId="0" fontId="3" fillId="6" borderId="0" xfId="0" applyFont="1" applyFill="1" applyBorder="1" applyAlignment="1">
      <alignment horizontal="center" wrapText="1"/>
    </xf>
    <xf numFmtId="0" fontId="3" fillId="6" borderId="1" xfId="0" applyFont="1" applyFill="1" applyBorder="1" applyAlignment="1">
      <alignment horizontal="center" wrapText="1"/>
    </xf>
    <xf numFmtId="0" fontId="0" fillId="6" borderId="5" xfId="0" applyFill="1" applyBorder="1" applyAlignment="1">
      <alignment horizontal="center"/>
    </xf>
    <xf numFmtId="44" fontId="5" fillId="6" borderId="5" xfId="1" applyFont="1" applyFill="1" applyBorder="1" applyAlignment="1">
      <alignment horizontal="center"/>
    </xf>
    <xf numFmtId="0" fontId="0" fillId="6" borderId="24" xfId="1" applyNumberFormat="1" applyFont="1" applyFill="1" applyBorder="1" applyAlignment="1" applyProtection="1"/>
    <xf numFmtId="0" fontId="0" fillId="6" borderId="19" xfId="1" applyNumberFormat="1" applyFont="1" applyFill="1" applyBorder="1" applyAlignment="1" applyProtection="1"/>
    <xf numFmtId="0" fontId="0" fillId="6" borderId="13" xfId="1" applyNumberFormat="1" applyFont="1" applyFill="1" applyBorder="1" applyAlignment="1" applyProtection="1"/>
    <xf numFmtId="0" fontId="5" fillId="6" borderId="6" xfId="0" applyFont="1" applyFill="1" applyBorder="1" applyAlignment="1">
      <alignment wrapText="1"/>
    </xf>
    <xf numFmtId="44" fontId="5" fillId="6" borderId="4" xfId="0" applyNumberFormat="1" applyFont="1" applyFill="1" applyBorder="1" applyAlignment="1">
      <alignment wrapText="1"/>
    </xf>
    <xf numFmtId="0" fontId="0" fillId="6" borderId="5" xfId="0" applyFill="1" applyBorder="1" applyAlignment="1">
      <alignment horizontal="left" vertical="top"/>
    </xf>
    <xf numFmtId="0" fontId="0" fillId="6" borderId="0" xfId="0" applyFill="1" applyAlignment="1">
      <alignment horizontal="center"/>
    </xf>
    <xf numFmtId="44" fontId="0" fillId="7" borderId="25" xfId="1" applyFont="1" applyFill="1" applyBorder="1" applyProtection="1">
      <protection locked="0"/>
    </xf>
    <xf numFmtId="44" fontId="0" fillId="7" borderId="26" xfId="1" applyFont="1" applyFill="1" applyBorder="1" applyProtection="1">
      <protection locked="0"/>
    </xf>
    <xf numFmtId="0" fontId="5" fillId="3" borderId="2" xfId="0" applyFont="1" applyFill="1" applyBorder="1" applyAlignment="1">
      <alignment horizontal="center" wrapText="1"/>
    </xf>
    <xf numFmtId="44" fontId="0" fillId="3" borderId="10" xfId="1" applyFont="1" applyFill="1" applyBorder="1"/>
    <xf numFmtId="0" fontId="3" fillId="3" borderId="0" xfId="0" applyFont="1" applyFill="1"/>
    <xf numFmtId="0" fontId="0" fillId="3" borderId="48" xfId="0" applyFill="1" applyBorder="1"/>
    <xf numFmtId="0" fontId="2" fillId="3" borderId="0" xfId="0" applyFont="1" applyFill="1" applyAlignment="1">
      <alignment horizontal="center"/>
    </xf>
    <xf numFmtId="44" fontId="0" fillId="3" borderId="0" xfId="1" applyFont="1" applyFill="1" applyBorder="1"/>
    <xf numFmtId="0" fontId="2" fillId="3" borderId="0" xfId="0" applyFont="1" applyFill="1" applyAlignment="1">
      <alignment horizontal="right"/>
    </xf>
    <xf numFmtId="44" fontId="0" fillId="3" borderId="0" xfId="0" applyNumberFormat="1" applyFill="1"/>
    <xf numFmtId="0" fontId="4" fillId="3" borderId="5" xfId="0" applyFont="1" applyFill="1" applyBorder="1" applyAlignment="1">
      <alignment horizontal="left" vertical="top"/>
    </xf>
    <xf numFmtId="0" fontId="7" fillId="3" borderId="5" xfId="0" applyFont="1" applyFill="1" applyBorder="1"/>
    <xf numFmtId="44" fontId="0" fillId="8" borderId="30" xfId="1" applyFont="1" applyFill="1" applyBorder="1" applyProtection="1">
      <protection locked="0"/>
    </xf>
    <xf numFmtId="44" fontId="0" fillId="8" borderId="18" xfId="1" applyFont="1" applyFill="1" applyBorder="1" applyProtection="1">
      <protection locked="0"/>
    </xf>
    <xf numFmtId="44" fontId="0" fillId="8" borderId="12" xfId="1" applyFont="1" applyFill="1" applyBorder="1" applyProtection="1">
      <protection locked="0"/>
    </xf>
    <xf numFmtId="44" fontId="2" fillId="9" borderId="4" xfId="0" applyNumberFormat="1" applyFont="1" applyFill="1" applyBorder="1" applyAlignment="1">
      <alignment horizontal="left" vertical="center"/>
    </xf>
    <xf numFmtId="44" fontId="0" fillId="3" borderId="27" xfId="0" applyNumberFormat="1" applyFill="1" applyBorder="1" applyAlignment="1">
      <alignment horizontal="center"/>
    </xf>
    <xf numFmtId="0" fontId="0" fillId="3" borderId="0" xfId="0" applyFill="1" applyBorder="1" applyAlignment="1">
      <alignment horizontal="left" vertical="center" wrapText="1"/>
    </xf>
    <xf numFmtId="0" fontId="0" fillId="0" borderId="0" xfId="0" applyAlignment="1">
      <alignment vertical="center"/>
    </xf>
    <xf numFmtId="0" fontId="2" fillId="3" borderId="0" xfId="0" applyFont="1" applyFill="1" applyBorder="1" applyAlignment="1">
      <alignment horizontal="left" vertical="center" wrapText="1"/>
    </xf>
    <xf numFmtId="0" fontId="2" fillId="0" borderId="0" xfId="0" applyFont="1" applyAlignment="1">
      <alignment vertical="center"/>
    </xf>
    <xf numFmtId="44" fontId="5" fillId="3" borderId="4" xfId="0" applyNumberFormat="1" applyFont="1" applyFill="1" applyBorder="1"/>
    <xf numFmtId="44" fontId="14" fillId="3" borderId="55" xfId="0" applyNumberFormat="1" applyFont="1" applyFill="1" applyBorder="1" applyAlignment="1">
      <alignment vertical="center" wrapText="1"/>
    </xf>
    <xf numFmtId="44" fontId="14" fillId="3" borderId="4" xfId="0" applyNumberFormat="1" applyFont="1" applyFill="1" applyBorder="1" applyAlignment="1">
      <alignment horizontal="center" vertical="center"/>
    </xf>
    <xf numFmtId="0" fontId="5" fillId="3" borderId="5" xfId="0" applyFont="1" applyFill="1" applyBorder="1"/>
    <xf numFmtId="44" fontId="5" fillId="3" borderId="5" xfId="1" applyFont="1" applyFill="1" applyBorder="1" applyProtection="1"/>
    <xf numFmtId="0" fontId="5" fillId="0" borderId="0" xfId="0" applyFont="1"/>
    <xf numFmtId="0" fontId="0" fillId="6" borderId="0" xfId="0" applyFill="1" applyAlignment="1">
      <alignment vertical="center"/>
    </xf>
    <xf numFmtId="44" fontId="5" fillId="6" borderId="5" xfId="1" applyFont="1" applyFill="1" applyBorder="1" applyAlignment="1">
      <alignment horizontal="center" vertical="center"/>
    </xf>
    <xf numFmtId="0" fontId="5" fillId="6" borderId="0" xfId="0" applyFont="1" applyFill="1" applyAlignment="1">
      <alignment vertical="center"/>
    </xf>
    <xf numFmtId="0" fontId="5" fillId="6" borderId="5" xfId="0" applyFont="1" applyFill="1" applyBorder="1" applyAlignment="1">
      <alignment horizontal="center" vertical="center"/>
    </xf>
    <xf numFmtId="0" fontId="5" fillId="0" borderId="0" xfId="0" applyFont="1" applyAlignment="1">
      <alignment vertical="center"/>
    </xf>
    <xf numFmtId="0" fontId="4" fillId="3" borderId="0" xfId="0" applyFont="1" applyFill="1" applyAlignment="1">
      <alignment vertical="center"/>
    </xf>
    <xf numFmtId="0" fontId="5" fillId="3" borderId="0" xfId="0" applyFont="1" applyFill="1" applyAlignment="1">
      <alignment vertical="center" wrapText="1"/>
    </xf>
    <xf numFmtId="0" fontId="5" fillId="3" borderId="0" xfId="0" applyFont="1" applyFill="1" applyAlignment="1">
      <alignment horizontal="center" vertical="center"/>
    </xf>
    <xf numFmtId="44" fontId="5" fillId="3" borderId="2" xfId="0" applyNumberFormat="1" applyFont="1" applyFill="1" applyBorder="1" applyAlignment="1">
      <alignment horizontal="center" vertical="center"/>
    </xf>
    <xf numFmtId="0" fontId="3" fillId="3" borderId="0" xfId="0" applyFont="1" applyFill="1" applyAlignment="1">
      <alignment vertical="center"/>
    </xf>
    <xf numFmtId="0" fontId="4" fillId="0" borderId="0" xfId="0" applyFont="1" applyAlignment="1">
      <alignment vertical="center"/>
    </xf>
    <xf numFmtId="44" fontId="0" fillId="3" borderId="62" xfId="0" applyNumberFormat="1" applyFill="1" applyBorder="1" applyAlignment="1">
      <alignment horizontal="center"/>
    </xf>
    <xf numFmtId="44" fontId="0" fillId="3" borderId="63" xfId="0" applyNumberFormat="1" applyFill="1" applyBorder="1" applyAlignment="1">
      <alignment horizontal="center"/>
    </xf>
    <xf numFmtId="0" fontId="0" fillId="3" borderId="44" xfId="0" applyNumberFormat="1" applyFill="1" applyBorder="1" applyAlignment="1">
      <alignment horizontal="left"/>
    </xf>
    <xf numFmtId="44" fontId="0" fillId="3" borderId="64" xfId="0" applyNumberFormat="1" applyFill="1" applyBorder="1" applyAlignment="1">
      <alignment horizontal="left"/>
    </xf>
    <xf numFmtId="44" fontId="0" fillId="3" borderId="29" xfId="1" applyFont="1" applyFill="1" applyBorder="1" applyAlignment="1">
      <alignment horizontal="left" wrapText="1"/>
    </xf>
    <xf numFmtId="44" fontId="12" fillId="3" borderId="29" xfId="1" applyFont="1" applyFill="1" applyBorder="1" applyAlignment="1"/>
    <xf numFmtId="44" fontId="0" fillId="5" borderId="29" xfId="1" applyFont="1" applyFill="1" applyBorder="1" applyProtection="1">
      <protection locked="0"/>
    </xf>
    <xf numFmtId="44" fontId="6" fillId="3" borderId="66" xfId="0" applyNumberFormat="1" applyFont="1" applyFill="1" applyBorder="1"/>
    <xf numFmtId="44" fontId="6" fillId="3" borderId="53" xfId="0" applyNumberFormat="1" applyFont="1" applyFill="1" applyBorder="1"/>
    <xf numFmtId="44" fontId="5" fillId="3" borderId="50" xfId="0" applyNumberFormat="1" applyFont="1" applyFill="1" applyBorder="1"/>
    <xf numFmtId="0" fontId="0" fillId="6" borderId="67" xfId="1" applyNumberFormat="1" applyFont="1" applyFill="1" applyBorder="1" applyAlignment="1" applyProtection="1"/>
    <xf numFmtId="0" fontId="5" fillId="6" borderId="5" xfId="0" applyFont="1" applyFill="1" applyBorder="1" applyAlignment="1">
      <alignment wrapText="1"/>
    </xf>
    <xf numFmtId="0" fontId="5" fillId="6" borderId="51" xfId="0" applyFont="1" applyFill="1" applyBorder="1" applyAlignment="1">
      <alignment wrapText="1"/>
    </xf>
    <xf numFmtId="44" fontId="5" fillId="6" borderId="51" xfId="0" applyNumberFormat="1" applyFont="1" applyFill="1" applyBorder="1" applyAlignment="1">
      <alignment wrapText="1"/>
    </xf>
    <xf numFmtId="44" fontId="0" fillId="7" borderId="67" xfId="1" applyFont="1" applyFill="1" applyBorder="1" applyProtection="1">
      <protection locked="0"/>
    </xf>
    <xf numFmtId="0" fontId="0" fillId="3" borderId="41" xfId="0" applyNumberFormat="1" applyFill="1" applyBorder="1" applyAlignment="1">
      <alignment horizontal="left"/>
    </xf>
    <xf numFmtId="0" fontId="0" fillId="3" borderId="64" xfId="0" applyNumberFormat="1" applyFill="1" applyBorder="1" applyAlignment="1">
      <alignment horizontal="left"/>
    </xf>
    <xf numFmtId="0" fontId="0" fillId="3" borderId="47" xfId="0" applyNumberFormat="1" applyFill="1" applyBorder="1" applyAlignment="1">
      <alignment horizontal="left"/>
    </xf>
    <xf numFmtId="44" fontId="0" fillId="3" borderId="68" xfId="0" applyNumberFormat="1" applyFill="1" applyBorder="1" applyAlignment="1">
      <alignment horizontal="left"/>
    </xf>
    <xf numFmtId="0" fontId="3" fillId="10" borderId="1" xfId="0" applyFont="1" applyFill="1" applyBorder="1" applyAlignment="1">
      <alignment horizontal="center" vertical="center" wrapText="1"/>
    </xf>
    <xf numFmtId="44" fontId="3" fillId="3" borderId="28" xfId="0" applyNumberFormat="1" applyFont="1" applyFill="1" applyBorder="1"/>
    <xf numFmtId="44" fontId="2" fillId="11" borderId="3" xfId="0" applyNumberFormat="1" applyFont="1" applyFill="1" applyBorder="1" applyAlignment="1">
      <alignment horizontal="left" vertical="center"/>
    </xf>
    <xf numFmtId="44" fontId="2" fillId="11" borderId="7" xfId="0" applyNumberFormat="1" applyFont="1" applyFill="1" applyBorder="1" applyAlignment="1">
      <alignment horizontal="left" vertical="center"/>
    </xf>
    <xf numFmtId="44" fontId="3" fillId="3" borderId="59" xfId="0" applyNumberFormat="1" applyFont="1" applyFill="1" applyBorder="1" applyAlignment="1"/>
    <xf numFmtId="44" fontId="11" fillId="11" borderId="61" xfId="1" applyFont="1" applyFill="1" applyBorder="1" applyAlignment="1">
      <alignment horizontal="left" vertical="center" wrapText="1"/>
    </xf>
    <xf numFmtId="44" fontId="11" fillId="11" borderId="65" xfId="1" applyFont="1" applyFill="1" applyBorder="1" applyAlignment="1" applyProtection="1">
      <alignment vertical="center"/>
      <protection locked="0"/>
    </xf>
    <xf numFmtId="44" fontId="14" fillId="3" borderId="4" xfId="1" applyFont="1" applyFill="1" applyBorder="1" applyAlignment="1" applyProtection="1">
      <alignment vertical="center"/>
    </xf>
    <xf numFmtId="44" fontId="3" fillId="11" borderId="50" xfId="1" applyFont="1" applyFill="1" applyBorder="1" applyAlignment="1" applyProtection="1">
      <alignment vertical="center"/>
    </xf>
    <xf numFmtId="44" fontId="3" fillId="11" borderId="69" xfId="0" applyNumberFormat="1" applyFont="1" applyFill="1" applyBorder="1" applyAlignment="1">
      <alignment horizontal="left"/>
    </xf>
    <xf numFmtId="44" fontId="11" fillId="3" borderId="50" xfId="1" applyFont="1" applyFill="1" applyBorder="1" applyAlignment="1" applyProtection="1">
      <alignment vertical="center"/>
    </xf>
    <xf numFmtId="0" fontId="3" fillId="11" borderId="74" xfId="1" applyNumberFormat="1" applyFont="1" applyFill="1" applyBorder="1" applyAlignment="1" applyProtection="1">
      <alignment vertical="center"/>
    </xf>
    <xf numFmtId="44" fontId="11" fillId="11" borderId="70" xfId="1" applyFont="1" applyFill="1" applyBorder="1" applyAlignment="1">
      <alignment horizontal="left" vertical="center" wrapText="1"/>
    </xf>
    <xf numFmtId="44" fontId="10" fillId="11" borderId="70" xfId="1" applyFont="1" applyFill="1" applyBorder="1" applyAlignment="1">
      <alignment horizontal="left" vertical="center" wrapText="1"/>
    </xf>
    <xf numFmtId="44" fontId="3" fillId="11" borderId="74" xfId="1" applyFont="1" applyFill="1" applyBorder="1" applyAlignment="1">
      <alignment vertical="center" wrapText="1"/>
    </xf>
    <xf numFmtId="0" fontId="3" fillId="10" borderId="4" xfId="0" applyFont="1" applyFill="1" applyBorder="1" applyAlignment="1">
      <alignment horizontal="center" vertical="center" wrapText="1"/>
    </xf>
    <xf numFmtId="44" fontId="14" fillId="6" borderId="4" xfId="1" applyFont="1" applyFill="1" applyBorder="1" applyAlignment="1">
      <alignment horizontal="center" vertical="center"/>
    </xf>
    <xf numFmtId="0" fontId="2" fillId="11" borderId="3" xfId="0" applyFont="1" applyFill="1" applyBorder="1" applyAlignment="1">
      <alignment horizontal="left" vertical="center"/>
    </xf>
    <xf numFmtId="0" fontId="2" fillId="11" borderId="6" xfId="0" applyFont="1" applyFill="1" applyBorder="1" applyAlignment="1">
      <alignment horizontal="left" vertical="center"/>
    </xf>
    <xf numFmtId="44" fontId="2" fillId="11" borderId="4" xfId="0" applyNumberFormat="1" applyFont="1" applyFill="1" applyBorder="1" applyAlignment="1">
      <alignment horizontal="center" vertical="center"/>
    </xf>
    <xf numFmtId="0" fontId="3" fillId="11" borderId="73" xfId="1" applyNumberFormat="1" applyFont="1" applyFill="1" applyBorder="1" applyAlignment="1" applyProtection="1"/>
    <xf numFmtId="0" fontId="3" fillId="11" borderId="53" xfId="1" applyNumberFormat="1" applyFont="1" applyFill="1" applyBorder="1" applyAlignment="1" applyProtection="1"/>
    <xf numFmtId="0" fontId="3" fillId="3" borderId="46" xfId="0" applyFont="1" applyFill="1" applyBorder="1" applyAlignment="1">
      <alignment horizontal="left" vertical="center" wrapText="1"/>
    </xf>
    <xf numFmtId="0" fontId="3" fillId="3" borderId="47" xfId="0" applyFont="1" applyFill="1" applyBorder="1" applyAlignment="1">
      <alignment horizontal="left" vertical="center"/>
    </xf>
    <xf numFmtId="44" fontId="4" fillId="3" borderId="1" xfId="0" applyNumberFormat="1" applyFont="1" applyFill="1" applyBorder="1" applyAlignment="1">
      <alignment horizontal="center" vertical="center"/>
    </xf>
    <xf numFmtId="44" fontId="2" fillId="3" borderId="76" xfId="0" applyNumberFormat="1" applyFont="1" applyFill="1" applyBorder="1"/>
    <xf numFmtId="0" fontId="0" fillId="3" borderId="68" xfId="0" applyNumberFormat="1" applyFill="1" applyBorder="1" applyAlignment="1">
      <alignment horizontal="left"/>
    </xf>
    <xf numFmtId="0" fontId="0" fillId="3" borderId="46" xfId="0" applyNumberFormat="1" applyFill="1" applyBorder="1" applyAlignment="1">
      <alignment horizontal="left"/>
    </xf>
    <xf numFmtId="0" fontId="3" fillId="11" borderId="73" xfId="0" applyFont="1" applyFill="1" applyBorder="1" applyAlignment="1">
      <alignment wrapText="1"/>
    </xf>
    <xf numFmtId="0" fontId="3" fillId="11" borderId="74" xfId="0" applyFont="1" applyFill="1" applyBorder="1" applyAlignment="1"/>
    <xf numFmtId="44" fontId="3" fillId="11" borderId="71" xfId="0" applyNumberFormat="1" applyFont="1" applyFill="1" applyBorder="1" applyAlignment="1">
      <alignment horizontal="center"/>
    </xf>
    <xf numFmtId="0" fontId="3" fillId="10" borderId="1" xfId="0" applyFont="1" applyFill="1" applyBorder="1" applyAlignment="1">
      <alignment horizontal="center" wrapText="1"/>
    </xf>
    <xf numFmtId="0" fontId="3" fillId="10" borderId="46" xfId="0" applyFont="1" applyFill="1" applyBorder="1" applyAlignment="1">
      <alignment horizontal="center" wrapText="1"/>
    </xf>
    <xf numFmtId="44" fontId="14" fillId="3" borderId="4" xfId="1" applyFont="1" applyFill="1" applyBorder="1" applyAlignment="1">
      <alignment horizontal="center" vertical="center"/>
    </xf>
    <xf numFmtId="44" fontId="0" fillId="9" borderId="71" xfId="0" applyNumberFormat="1" applyFill="1" applyBorder="1" applyAlignment="1">
      <alignment horizontal="center"/>
    </xf>
    <xf numFmtId="44" fontId="0" fillId="9" borderId="72" xfId="0" applyNumberFormat="1" applyFill="1" applyBorder="1" applyAlignment="1">
      <alignment horizontal="center"/>
    </xf>
    <xf numFmtId="44" fontId="3" fillId="3" borderId="50" xfId="0" applyNumberFormat="1" applyFont="1" applyFill="1" applyBorder="1"/>
    <xf numFmtId="44" fontId="3" fillId="3" borderId="69" xfId="0" applyNumberFormat="1" applyFont="1" applyFill="1" applyBorder="1"/>
    <xf numFmtId="0" fontId="3" fillId="11" borderId="73" xfId="0" applyFont="1" applyFill="1" applyBorder="1" applyAlignment="1">
      <alignment horizontal="left"/>
    </xf>
    <xf numFmtId="0" fontId="3" fillId="11" borderId="74" xfId="0" applyFont="1" applyFill="1" applyBorder="1" applyAlignment="1">
      <alignment horizontal="left"/>
    </xf>
    <xf numFmtId="44" fontId="0" fillId="3" borderId="79" xfId="1" applyFont="1" applyFill="1" applyBorder="1" applyAlignment="1">
      <alignment horizontal="left" wrapText="1"/>
    </xf>
    <xf numFmtId="0" fontId="0" fillId="3" borderId="0" xfId="0" applyFill="1" applyAlignment="1">
      <alignment horizontal="left" wrapText="1"/>
    </xf>
    <xf numFmtId="0" fontId="5" fillId="3" borderId="0" xfId="0" applyFont="1" applyFill="1" applyAlignment="1">
      <alignment horizontal="left" wrapText="1"/>
    </xf>
    <xf numFmtId="0" fontId="2" fillId="3" borderId="2" xfId="0" applyFont="1" applyFill="1" applyBorder="1" applyAlignment="1">
      <alignment horizontal="left" wrapText="1"/>
    </xf>
    <xf numFmtId="0" fontId="0" fillId="3" borderId="0" xfId="0" applyFill="1" applyBorder="1" applyAlignment="1">
      <alignment horizontal="left" wrapText="1"/>
    </xf>
    <xf numFmtId="0" fontId="0" fillId="3" borderId="2" xfId="0" applyFill="1" applyBorder="1" applyAlignment="1">
      <alignment horizontal="left" wrapText="1"/>
    </xf>
    <xf numFmtId="0" fontId="9" fillId="3" borderId="0" xfId="0" applyFont="1" applyFill="1" applyAlignment="1">
      <alignment wrapText="1"/>
    </xf>
    <xf numFmtId="0" fontId="5" fillId="3" borderId="0" xfId="0" applyFont="1" applyFill="1"/>
    <xf numFmtId="0" fontId="0" fillId="3" borderId="0" xfId="0" applyFill="1" applyAlignment="1">
      <alignment horizontal="left" vertical="top" wrapText="1"/>
    </xf>
    <xf numFmtId="0" fontId="0" fillId="3" borderId="0" xfId="0" applyFill="1" applyBorder="1" applyAlignment="1">
      <alignment horizontal="center"/>
    </xf>
    <xf numFmtId="0" fontId="0" fillId="3" borderId="0" xfId="0" applyFill="1" applyAlignment="1">
      <alignment horizontal="center"/>
    </xf>
    <xf numFmtId="44" fontId="13" fillId="3" borderId="14" xfId="1" applyFont="1" applyFill="1" applyBorder="1" applyAlignment="1">
      <alignment wrapText="1"/>
    </xf>
    <xf numFmtId="164" fontId="3" fillId="3" borderId="28" xfId="0" applyNumberFormat="1" applyFont="1" applyFill="1" applyBorder="1"/>
    <xf numFmtId="44" fontId="6" fillId="3" borderId="5" xfId="0" applyNumberFormat="1" applyFont="1" applyFill="1" applyBorder="1"/>
    <xf numFmtId="44" fontId="6" fillId="3" borderId="51" xfId="0" applyNumberFormat="1" applyFont="1" applyFill="1" applyBorder="1"/>
    <xf numFmtId="44" fontId="14" fillId="3" borderId="28" xfId="0" applyNumberFormat="1" applyFont="1" applyFill="1" applyBorder="1"/>
    <xf numFmtId="44" fontId="0" fillId="3" borderId="80" xfId="1" applyFont="1" applyFill="1" applyBorder="1" applyAlignment="1">
      <alignment horizontal="left" vertical="top" wrapText="1"/>
    </xf>
    <xf numFmtId="44" fontId="0" fillId="3" borderId="80" xfId="1" applyFont="1" applyFill="1" applyBorder="1" applyAlignment="1">
      <alignment vertical="center" wrapText="1"/>
    </xf>
    <xf numFmtId="44" fontId="0" fillId="5" borderId="80" xfId="1" applyFont="1" applyFill="1" applyBorder="1" applyProtection="1">
      <protection locked="0"/>
    </xf>
    <xf numFmtId="44" fontId="0" fillId="5" borderId="77" xfId="1" applyFont="1" applyFill="1" applyBorder="1" applyProtection="1">
      <protection locked="0"/>
    </xf>
    <xf numFmtId="44" fontId="12" fillId="3" borderId="80" xfId="1" applyFont="1" applyFill="1" applyBorder="1" applyAlignment="1">
      <alignment vertical="center" wrapText="1"/>
    </xf>
    <xf numFmtId="44" fontId="12" fillId="3" borderId="80" xfId="1" applyFont="1" applyFill="1" applyBorder="1" applyAlignment="1">
      <alignment vertical="center"/>
    </xf>
    <xf numFmtId="44" fontId="13" fillId="3" borderId="80" xfId="1" applyFont="1" applyFill="1" applyBorder="1" applyAlignment="1">
      <alignment vertical="center" wrapText="1"/>
    </xf>
    <xf numFmtId="44" fontId="0" fillId="3" borderId="0" xfId="1" applyFont="1" applyFill="1" applyBorder="1" applyProtection="1"/>
    <xf numFmtId="44" fontId="14" fillId="3" borderId="1" xfId="1" applyFont="1" applyFill="1" applyBorder="1" applyAlignment="1" applyProtection="1">
      <alignment vertical="center"/>
    </xf>
    <xf numFmtId="0" fontId="3" fillId="10" borderId="82" xfId="0" applyFont="1" applyFill="1" applyBorder="1" applyAlignment="1">
      <alignment horizontal="center" vertical="center"/>
    </xf>
    <xf numFmtId="44" fontId="3" fillId="11" borderId="69" xfId="1" applyFont="1" applyFill="1" applyBorder="1" applyAlignment="1" applyProtection="1">
      <alignment vertical="center"/>
    </xf>
    <xf numFmtId="0" fontId="2" fillId="3" borderId="83" xfId="0" applyFont="1" applyFill="1" applyBorder="1" applyAlignment="1">
      <alignment horizontal="left" vertical="center" wrapText="1"/>
    </xf>
    <xf numFmtId="44" fontId="3" fillId="11" borderId="73" xfId="0" applyNumberFormat="1" applyFont="1" applyFill="1" applyBorder="1" applyAlignment="1"/>
    <xf numFmtId="44" fontId="3" fillId="11" borderId="66" xfId="0" applyNumberFormat="1" applyFont="1" applyFill="1" applyBorder="1" applyAlignment="1"/>
    <xf numFmtId="44" fontId="3" fillId="11" borderId="50" xfId="0" applyNumberFormat="1" applyFont="1" applyFill="1" applyBorder="1" applyAlignment="1">
      <alignment horizontal="left"/>
    </xf>
    <xf numFmtId="44" fontId="0" fillId="3" borderId="60" xfId="0" applyNumberFormat="1" applyFill="1" applyBorder="1" applyAlignment="1">
      <alignment horizontal="left"/>
    </xf>
    <xf numFmtId="44" fontId="0" fillId="3" borderId="3" xfId="0" applyNumberFormat="1" applyFill="1" applyBorder="1" applyAlignment="1">
      <alignment horizontal="left"/>
    </xf>
    <xf numFmtId="0" fontId="0" fillId="3" borderId="6" xfId="0" applyNumberFormat="1" applyFill="1" applyBorder="1" applyAlignment="1">
      <alignment horizontal="left"/>
    </xf>
    <xf numFmtId="44" fontId="0" fillId="3" borderId="84" xfId="0" applyNumberFormat="1" applyFill="1" applyBorder="1" applyAlignment="1">
      <alignment horizontal="left"/>
    </xf>
    <xf numFmtId="44" fontId="0" fillId="3" borderId="85" xfId="0" applyNumberFormat="1" applyFill="1" applyBorder="1" applyAlignment="1">
      <alignment horizontal="left"/>
    </xf>
    <xf numFmtId="44" fontId="0" fillId="3" borderId="12" xfId="0" applyNumberFormat="1" applyFill="1" applyBorder="1" applyAlignment="1">
      <alignment horizontal="left"/>
    </xf>
    <xf numFmtId="44" fontId="0" fillId="3" borderId="86" xfId="0" applyNumberFormat="1" applyFill="1" applyBorder="1" applyAlignment="1">
      <alignment horizontal="left"/>
    </xf>
    <xf numFmtId="44" fontId="0" fillId="3" borderId="87" xfId="0" applyNumberFormat="1" applyFill="1" applyBorder="1" applyAlignment="1">
      <alignment horizontal="left"/>
    </xf>
    <xf numFmtId="44" fontId="0" fillId="3" borderId="88" xfId="0" applyNumberFormat="1" applyFill="1" applyBorder="1" applyAlignment="1">
      <alignment horizontal="left"/>
    </xf>
    <xf numFmtId="44" fontId="0" fillId="3" borderId="61" xfId="0" applyNumberFormat="1" applyFill="1" applyBorder="1" applyAlignment="1">
      <alignment horizontal="left"/>
    </xf>
    <xf numFmtId="0" fontId="0" fillId="3" borderId="87" xfId="0" applyNumberFormat="1" applyFill="1" applyBorder="1" applyAlignment="1">
      <alignment horizontal="left"/>
    </xf>
    <xf numFmtId="44" fontId="2" fillId="3" borderId="50" xfId="0" applyNumberFormat="1" applyFont="1" applyFill="1" applyBorder="1"/>
    <xf numFmtId="44" fontId="5" fillId="3" borderId="80" xfId="0" applyNumberFormat="1" applyFont="1" applyFill="1" applyBorder="1" applyAlignment="1">
      <alignment vertical="center"/>
    </xf>
    <xf numFmtId="44" fontId="6" fillId="3" borderId="66" xfId="0" applyNumberFormat="1" applyFont="1" applyFill="1" applyBorder="1" applyAlignment="1">
      <alignment vertical="center"/>
    </xf>
    <xf numFmtId="44" fontId="6" fillId="3" borderId="89" xfId="0" applyNumberFormat="1" applyFont="1" applyFill="1" applyBorder="1" applyAlignment="1">
      <alignment vertical="center"/>
    </xf>
    <xf numFmtId="0" fontId="2" fillId="3" borderId="5" xfId="0" applyFont="1" applyFill="1" applyBorder="1" applyAlignment="1">
      <alignment horizontal="center"/>
    </xf>
    <xf numFmtId="0" fontId="3" fillId="3" borderId="5" xfId="0" applyFont="1" applyFill="1" applyBorder="1" applyAlignment="1">
      <alignment horizontal="left" vertical="top"/>
    </xf>
    <xf numFmtId="0" fontId="2" fillId="6" borderId="5" xfId="0" applyFont="1" applyFill="1" applyBorder="1" applyAlignment="1">
      <alignment horizontal="left" vertical="top"/>
    </xf>
    <xf numFmtId="44" fontId="10" fillId="11" borderId="65" xfId="1" applyFont="1" applyFill="1" applyBorder="1" applyAlignment="1" applyProtection="1">
      <alignment vertical="center"/>
    </xf>
    <xf numFmtId="44" fontId="3" fillId="11" borderId="80" xfId="1" applyFont="1" applyFill="1" applyBorder="1" applyAlignment="1" applyProtection="1">
      <alignment horizontal="center" vertical="center"/>
    </xf>
    <xf numFmtId="44" fontId="3" fillId="11" borderId="53" xfId="1" applyFont="1" applyFill="1" applyBorder="1" applyAlignment="1" applyProtection="1">
      <alignment vertical="center"/>
    </xf>
    <xf numFmtId="44" fontId="3" fillId="11" borderId="71" xfId="1" applyNumberFormat="1" applyFont="1" applyFill="1" applyBorder="1" applyAlignment="1" applyProtection="1">
      <alignment vertical="center"/>
    </xf>
    <xf numFmtId="44" fontId="3" fillId="11" borderId="71" xfId="1" applyFont="1" applyFill="1" applyBorder="1" applyAlignment="1" applyProtection="1">
      <alignment vertical="center"/>
    </xf>
    <xf numFmtId="44" fontId="4" fillId="11" borderId="52" xfId="1" applyFont="1" applyFill="1" applyBorder="1" applyProtection="1"/>
    <xf numFmtId="44" fontId="4" fillId="11" borderId="69" xfId="1" applyFont="1" applyFill="1" applyBorder="1" applyProtection="1"/>
    <xf numFmtId="44" fontId="12" fillId="3" borderId="14" xfId="1" applyFont="1" applyFill="1" applyBorder="1" applyAlignment="1">
      <alignment horizontal="left" vertical="top" wrapText="1"/>
    </xf>
    <xf numFmtId="0" fontId="3" fillId="0" borderId="0" xfId="0" applyFont="1" applyAlignment="1">
      <alignment horizontal="center"/>
    </xf>
    <xf numFmtId="0" fontId="2" fillId="0" borderId="3" xfId="0" applyFont="1" applyBorder="1" applyAlignment="1">
      <alignment horizontal="center" wrapText="1"/>
    </xf>
    <xf numFmtId="0" fontId="0" fillId="0" borderId="0" xfId="0" applyAlignment="1">
      <alignment horizontal="center"/>
    </xf>
    <xf numFmtId="0" fontId="3" fillId="3" borderId="0" xfId="0" applyFont="1" applyFill="1" applyAlignment="1">
      <alignment horizontal="center" vertical="top" wrapText="1"/>
    </xf>
    <xf numFmtId="0" fontId="3" fillId="3" borderId="0" xfId="0" applyFont="1" applyFill="1" applyAlignment="1">
      <alignment horizontal="center"/>
    </xf>
    <xf numFmtId="0" fontId="3" fillId="10" borderId="81" xfId="0" applyFont="1" applyFill="1" applyBorder="1" applyAlignment="1">
      <alignment horizontal="center" vertical="center"/>
    </xf>
    <xf numFmtId="0" fontId="3" fillId="3" borderId="0" xfId="0" applyFont="1" applyFill="1" applyAlignment="1">
      <alignment horizontal="center" wrapText="1"/>
    </xf>
    <xf numFmtId="0" fontId="3" fillId="10" borderId="49" xfId="0" applyFont="1" applyFill="1" applyBorder="1" applyAlignment="1">
      <alignment horizontal="center" vertical="center"/>
    </xf>
    <xf numFmtId="0" fontId="3" fillId="6" borderId="0" xfId="0" applyFont="1" applyFill="1" applyAlignment="1">
      <alignment horizontal="center" vertical="top" wrapText="1"/>
    </xf>
    <xf numFmtId="0" fontId="0" fillId="6" borderId="26" xfId="1" applyNumberFormat="1" applyFont="1" applyFill="1" applyBorder="1" applyAlignment="1" applyProtection="1"/>
    <xf numFmtId="0" fontId="0" fillId="6" borderId="35" xfId="1" applyNumberFormat="1" applyFont="1" applyFill="1" applyBorder="1" applyAlignment="1" applyProtection="1"/>
    <xf numFmtId="0" fontId="2" fillId="0" borderId="0" xfId="0" applyFont="1" applyAlignment="1">
      <alignment horizontal="center" wrapText="1"/>
    </xf>
    <xf numFmtId="0" fontId="3" fillId="2" borderId="0" xfId="0" applyFont="1" applyFill="1" applyAlignment="1" applyProtection="1">
      <alignment horizontal="left" vertical="top" wrapText="1"/>
      <protection locked="0"/>
    </xf>
    <xf numFmtId="0" fontId="4" fillId="0" borderId="0" xfId="0" applyFont="1" applyAlignment="1">
      <alignment horizontal="center"/>
    </xf>
    <xf numFmtId="0" fontId="3" fillId="0" borderId="0" xfId="0" applyFont="1" applyAlignment="1">
      <alignment horizontal="center"/>
    </xf>
    <xf numFmtId="0" fontId="0" fillId="0" borderId="25" xfId="0" applyBorder="1" applyAlignment="1">
      <alignment horizontal="left"/>
    </xf>
    <xf numFmtId="0" fontId="0" fillId="0" borderId="14" xfId="0" applyBorder="1" applyAlignment="1">
      <alignment horizontal="left"/>
    </xf>
    <xf numFmtId="0" fontId="0" fillId="0" borderId="15" xfId="0" applyBorder="1" applyAlignment="1">
      <alignment horizontal="left"/>
    </xf>
    <xf numFmtId="0" fontId="2" fillId="0" borderId="3" xfId="0" applyFont="1" applyBorder="1" applyAlignment="1">
      <alignment horizontal="center"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3" fillId="0" borderId="0" xfId="0" applyFont="1" applyAlignment="1">
      <alignment horizontal="left" vertical="top" wrapText="1"/>
    </xf>
    <xf numFmtId="0" fontId="5" fillId="0" borderId="3" xfId="0" applyFont="1" applyBorder="1" applyAlignment="1">
      <alignment horizontal="left" vertical="top" wrapText="1"/>
    </xf>
    <xf numFmtId="0" fontId="5" fillId="0" borderId="7" xfId="0" applyFont="1" applyBorder="1" applyAlignment="1">
      <alignment horizontal="left" vertical="top" wrapText="1"/>
    </xf>
    <xf numFmtId="0" fontId="0" fillId="0" borderId="24"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0" fillId="0" borderId="26" xfId="0" applyBorder="1" applyAlignment="1">
      <alignment horizontal="left"/>
    </xf>
    <xf numFmtId="0" fontId="0" fillId="0" borderId="16" xfId="0" applyBorder="1" applyAlignment="1">
      <alignment horizontal="left"/>
    </xf>
    <xf numFmtId="0" fontId="0" fillId="0" borderId="17" xfId="0" applyBorder="1" applyAlignment="1">
      <alignment horizontal="left"/>
    </xf>
    <xf numFmtId="0" fontId="0" fillId="0" borderId="34" xfId="0" applyBorder="1" applyAlignment="1">
      <alignment horizontal="left" indent="1"/>
    </xf>
    <xf numFmtId="0" fontId="0" fillId="0" borderId="40" xfId="0" applyBorder="1" applyAlignment="1">
      <alignment horizontal="left" indent="1"/>
    </xf>
    <xf numFmtId="0" fontId="0" fillId="0" borderId="35" xfId="0" applyBorder="1" applyAlignment="1">
      <alignment horizontal="left" indent="1"/>
    </xf>
    <xf numFmtId="0" fontId="2" fillId="0" borderId="3" xfId="0" applyFont="1" applyBorder="1" applyAlignment="1">
      <alignment horizontal="left"/>
    </xf>
    <xf numFmtId="0" fontId="2" fillId="0" borderId="6" xfId="0" applyFont="1" applyBorder="1" applyAlignment="1">
      <alignment horizontal="left"/>
    </xf>
    <xf numFmtId="0" fontId="2" fillId="0" borderId="22" xfId="0" applyFont="1" applyBorder="1" applyAlignment="1">
      <alignment horizontal="left"/>
    </xf>
    <xf numFmtId="0" fontId="0" fillId="0" borderId="30" xfId="0" applyBorder="1" applyAlignment="1">
      <alignment horizontal="left" indent="1"/>
    </xf>
    <xf numFmtId="0" fontId="0" fillId="0" borderId="31" xfId="0" applyBorder="1" applyAlignment="1">
      <alignment horizontal="left" indent="1"/>
    </xf>
    <xf numFmtId="0" fontId="0" fillId="0" borderId="11" xfId="0" applyBorder="1" applyAlignment="1">
      <alignment horizontal="left" indent="1"/>
    </xf>
    <xf numFmtId="0" fontId="0" fillId="0" borderId="18" xfId="0" applyBorder="1" applyAlignment="1">
      <alignment horizontal="left" indent="1"/>
    </xf>
    <xf numFmtId="0" fontId="0" fillId="0" borderId="32" xfId="0" applyBorder="1" applyAlignment="1">
      <alignment horizontal="left" indent="1"/>
    </xf>
    <xf numFmtId="0" fontId="0" fillId="0" borderId="13" xfId="0" applyBorder="1" applyAlignment="1">
      <alignment horizontal="left" indent="1"/>
    </xf>
    <xf numFmtId="0" fontId="0" fillId="0" borderId="44" xfId="0" applyBorder="1" applyAlignment="1">
      <alignment horizontal="left" indent="1"/>
    </xf>
    <xf numFmtId="0" fontId="0" fillId="0" borderId="37" xfId="0" applyBorder="1" applyAlignment="1">
      <alignment horizontal="left" indent="1"/>
    </xf>
    <xf numFmtId="0" fontId="0" fillId="0" borderId="38" xfId="0" applyBorder="1" applyAlignment="1">
      <alignment horizontal="left" indent="1"/>
    </xf>
    <xf numFmtId="0" fontId="0" fillId="0" borderId="36" xfId="0" applyBorder="1" applyAlignment="1">
      <alignment horizontal="left" indent="1"/>
    </xf>
    <xf numFmtId="0" fontId="0" fillId="0" borderId="33" xfId="0" applyBorder="1" applyAlignment="1">
      <alignment horizontal="left" indent="1"/>
    </xf>
    <xf numFmtId="0" fontId="0" fillId="0" borderId="19" xfId="0" applyBorder="1" applyAlignment="1">
      <alignment horizontal="left" indent="1"/>
    </xf>
    <xf numFmtId="0" fontId="0" fillId="0" borderId="0" xfId="0" applyAlignment="1">
      <alignment horizontal="center"/>
    </xf>
    <xf numFmtId="0" fontId="2" fillId="0" borderId="3" xfId="0" applyFont="1" applyBorder="1" applyAlignment="1">
      <alignment horizontal="left" vertical="top"/>
    </xf>
    <xf numFmtId="0" fontId="2" fillId="0" borderId="6" xfId="0" applyFont="1" applyBorder="1" applyAlignment="1">
      <alignment horizontal="left" vertical="top"/>
    </xf>
    <xf numFmtId="0" fontId="2" fillId="0" borderId="22" xfId="0" applyFont="1" applyBorder="1" applyAlignment="1">
      <alignment horizontal="left" vertical="top"/>
    </xf>
    <xf numFmtId="0" fontId="16" fillId="3" borderId="29" xfId="0" applyFont="1" applyFill="1" applyBorder="1" applyAlignment="1">
      <alignment horizontal="left" vertical="top" wrapText="1"/>
    </xf>
    <xf numFmtId="0" fontId="0" fillId="3" borderId="27" xfId="0" applyFill="1" applyBorder="1" applyAlignment="1">
      <alignment horizontal="left" vertical="top" wrapText="1"/>
    </xf>
    <xf numFmtId="0" fontId="0" fillId="3" borderId="20" xfId="0" applyFill="1" applyBorder="1" applyAlignment="1">
      <alignment horizontal="left" vertical="top" wrapText="1"/>
    </xf>
    <xf numFmtId="0" fontId="3" fillId="10" borderId="3" xfId="0" applyFont="1" applyFill="1" applyBorder="1" applyAlignment="1">
      <alignment horizontal="center" vertical="center"/>
    </xf>
    <xf numFmtId="0" fontId="3" fillId="10" borderId="6" xfId="0" applyFont="1" applyFill="1" applyBorder="1" applyAlignment="1">
      <alignment horizontal="center" vertical="center"/>
    </xf>
    <xf numFmtId="0" fontId="2" fillId="3" borderId="59" xfId="0" applyFont="1" applyFill="1" applyBorder="1" applyAlignment="1">
      <alignment horizontal="left" vertical="center"/>
    </xf>
    <xf numFmtId="0" fontId="2" fillId="3" borderId="60" xfId="0" applyFont="1" applyFill="1" applyBorder="1" applyAlignment="1">
      <alignment horizontal="left" vertical="center"/>
    </xf>
    <xf numFmtId="0" fontId="2" fillId="3" borderId="76" xfId="0" applyFont="1" applyFill="1" applyBorder="1" applyAlignment="1">
      <alignment horizontal="left" vertical="center"/>
    </xf>
    <xf numFmtId="0" fontId="2" fillId="3" borderId="75" xfId="0" applyFont="1" applyFill="1" applyBorder="1" applyAlignment="1">
      <alignment horizontal="left" vertical="center"/>
    </xf>
    <xf numFmtId="0" fontId="3" fillId="3" borderId="77" xfId="0" applyFont="1" applyFill="1" applyBorder="1" applyAlignment="1">
      <alignment horizontal="left"/>
    </xf>
    <xf numFmtId="0" fontId="3" fillId="3" borderId="52" xfId="0" applyFont="1" applyFill="1" applyBorder="1" applyAlignment="1">
      <alignment horizontal="left"/>
    </xf>
    <xf numFmtId="0" fontId="2" fillId="3" borderId="50" xfId="0" applyFont="1" applyFill="1" applyBorder="1" applyAlignment="1">
      <alignment horizontal="left" vertical="center"/>
    </xf>
    <xf numFmtId="0" fontId="2" fillId="3" borderId="52" xfId="0" applyFont="1" applyFill="1" applyBorder="1" applyAlignment="1">
      <alignment horizontal="left" vertical="center"/>
    </xf>
    <xf numFmtId="0" fontId="3" fillId="3" borderId="0" xfId="0" applyFont="1" applyFill="1" applyAlignment="1">
      <alignment horizontal="center" vertical="top" wrapText="1"/>
    </xf>
    <xf numFmtId="0" fontId="5" fillId="3" borderId="73" xfId="0" applyFont="1" applyFill="1" applyBorder="1" applyAlignment="1">
      <alignment horizontal="left" vertical="center"/>
    </xf>
    <xf numFmtId="0" fontId="5" fillId="3" borderId="66" xfId="0" applyFont="1" applyFill="1" applyBorder="1" applyAlignment="1">
      <alignment horizontal="left" vertical="center"/>
    </xf>
    <xf numFmtId="0" fontId="3" fillId="3" borderId="0" xfId="0" applyFont="1" applyFill="1" applyAlignment="1">
      <alignment horizontal="center"/>
    </xf>
    <xf numFmtId="0" fontId="3" fillId="3" borderId="0" xfId="0" applyFont="1" applyFill="1" applyAlignment="1">
      <alignment horizontal="center" vertical="center" wrapText="1"/>
    </xf>
    <xf numFmtId="0" fontId="3" fillId="5" borderId="0" xfId="0" applyNumberFormat="1" applyFont="1" applyFill="1" applyAlignment="1" applyProtection="1">
      <alignment horizontal="center" wrapText="1"/>
      <protection locked="0"/>
    </xf>
    <xf numFmtId="0" fontId="2" fillId="3" borderId="28" xfId="0" applyFont="1" applyFill="1" applyBorder="1" applyAlignment="1">
      <alignment horizontal="left" vertical="center"/>
    </xf>
    <xf numFmtId="0" fontId="2" fillId="3" borderId="56" xfId="0" applyFont="1" applyFill="1" applyBorder="1" applyAlignment="1">
      <alignment horizontal="left" vertical="center"/>
    </xf>
    <xf numFmtId="0" fontId="14" fillId="3" borderId="57" xfId="0" applyFont="1" applyFill="1" applyBorder="1" applyAlignment="1">
      <alignment horizontal="center" vertical="center"/>
    </xf>
    <xf numFmtId="0" fontId="14" fillId="3" borderId="58" xfId="0" applyFont="1" applyFill="1" applyBorder="1" applyAlignment="1">
      <alignment horizontal="center" vertical="center"/>
    </xf>
    <xf numFmtId="0" fontId="0" fillId="3" borderId="14" xfId="0" applyFill="1" applyBorder="1" applyAlignment="1">
      <alignment horizontal="left" vertical="top" wrapText="1"/>
    </xf>
    <xf numFmtId="0" fontId="3" fillId="3" borderId="0" xfId="0" applyFont="1" applyFill="1" applyBorder="1" applyAlignment="1">
      <alignment horizontal="center"/>
    </xf>
    <xf numFmtId="0" fontId="3" fillId="10" borderId="78" xfId="0" applyFont="1" applyFill="1" applyBorder="1" applyAlignment="1">
      <alignment horizontal="center" vertical="center"/>
    </xf>
    <xf numFmtId="0" fontId="3" fillId="10" borderId="81" xfId="0" applyFont="1" applyFill="1" applyBorder="1" applyAlignment="1">
      <alignment horizontal="center" vertical="center"/>
    </xf>
    <xf numFmtId="0" fontId="3" fillId="3" borderId="0" xfId="0" applyFont="1" applyFill="1" applyAlignment="1">
      <alignment horizontal="center" wrapText="1"/>
    </xf>
    <xf numFmtId="0" fontId="3" fillId="5" borderId="0" xfId="0" applyNumberFormat="1" applyFont="1" applyFill="1" applyAlignment="1">
      <alignment horizontal="center"/>
    </xf>
    <xf numFmtId="0" fontId="5" fillId="3" borderId="56" xfId="0" applyFont="1" applyFill="1" applyBorder="1" applyAlignment="1">
      <alignment horizontal="left" vertical="center"/>
    </xf>
    <xf numFmtId="0" fontId="5" fillId="3" borderId="5" xfId="0" applyFont="1" applyFill="1" applyBorder="1" applyAlignment="1">
      <alignment horizontal="left" vertical="center"/>
    </xf>
    <xf numFmtId="0" fontId="2" fillId="3" borderId="47" xfId="0" applyFont="1" applyFill="1" applyBorder="1" applyAlignment="1">
      <alignment horizontal="center"/>
    </xf>
    <xf numFmtId="0" fontId="3" fillId="3" borderId="47" xfId="0" applyFont="1" applyFill="1" applyBorder="1" applyAlignment="1">
      <alignment horizontal="center"/>
    </xf>
    <xf numFmtId="0" fontId="3" fillId="10" borderId="46" xfId="0" applyFont="1" applyFill="1" applyBorder="1" applyAlignment="1">
      <alignment horizontal="center" vertical="center"/>
    </xf>
    <xf numFmtId="0" fontId="3" fillId="10" borderId="49" xfId="0" applyFont="1" applyFill="1" applyBorder="1" applyAlignment="1">
      <alignment horizontal="center" vertical="center"/>
    </xf>
    <xf numFmtId="0" fontId="0" fillId="3" borderId="29" xfId="0" applyFill="1" applyBorder="1" applyAlignment="1">
      <alignment horizontal="left" vertical="top" wrapText="1"/>
    </xf>
    <xf numFmtId="0" fontId="5" fillId="3" borderId="52" xfId="0" applyFont="1" applyFill="1" applyBorder="1" applyAlignment="1">
      <alignment horizontal="left"/>
    </xf>
    <xf numFmtId="0" fontId="5" fillId="3" borderId="66" xfId="0" applyFont="1" applyFill="1" applyBorder="1" applyAlignment="1">
      <alignment horizontal="left"/>
    </xf>
    <xf numFmtId="44" fontId="10" fillId="3" borderId="73" xfId="1" applyFont="1" applyFill="1" applyBorder="1" applyAlignment="1" applyProtection="1">
      <alignment horizontal="left" vertical="center"/>
      <protection locked="0"/>
    </xf>
    <xf numFmtId="44" fontId="10" fillId="3" borderId="53" xfId="1" applyFont="1" applyFill="1" applyBorder="1" applyAlignment="1" applyProtection="1">
      <alignment horizontal="left" vertical="center"/>
      <protection locked="0"/>
    </xf>
    <xf numFmtId="0" fontId="3" fillId="6" borderId="0" xfId="0" applyFont="1" applyFill="1" applyAlignment="1">
      <alignment horizontal="center" vertical="top" wrapText="1"/>
    </xf>
    <xf numFmtId="0" fontId="5" fillId="6" borderId="3" xfId="0" applyFont="1" applyFill="1" applyBorder="1" applyAlignment="1">
      <alignment horizontal="left" wrapText="1"/>
    </xf>
    <xf numFmtId="0" fontId="5" fillId="6" borderId="6" xfId="0" applyFont="1" applyFill="1" applyBorder="1" applyAlignment="1">
      <alignment horizontal="left" wrapText="1"/>
    </xf>
    <xf numFmtId="0" fontId="3" fillId="6" borderId="0" xfId="0" applyFont="1" applyFill="1" applyAlignment="1">
      <alignment horizontal="center"/>
    </xf>
    <xf numFmtId="0" fontId="3" fillId="6" borderId="0" xfId="0" applyFont="1" applyFill="1" applyAlignment="1">
      <alignment horizontal="center" wrapText="1"/>
    </xf>
    <xf numFmtId="0" fontId="3" fillId="10" borderId="7" xfId="0" applyFont="1" applyFill="1" applyBorder="1" applyAlignment="1">
      <alignment horizontal="center" vertical="center"/>
    </xf>
    <xf numFmtId="0" fontId="0" fillId="6" borderId="54" xfId="0" applyFill="1" applyBorder="1" applyAlignment="1">
      <alignment horizontal="left" vertical="top" wrapText="1"/>
    </xf>
    <xf numFmtId="0" fontId="0" fillId="6" borderId="27" xfId="0" applyFill="1" applyBorder="1" applyAlignment="1">
      <alignment horizontal="left" vertical="top" wrapText="1"/>
    </xf>
    <xf numFmtId="0" fontId="0" fillId="6" borderId="20" xfId="0" applyFill="1" applyBorder="1" applyAlignment="1">
      <alignment horizontal="left" vertical="top" wrapText="1"/>
    </xf>
    <xf numFmtId="0" fontId="5" fillId="6" borderId="56" xfId="0" applyFont="1" applyFill="1" applyBorder="1" applyAlignment="1">
      <alignment horizontal="left" wrapText="1"/>
    </xf>
    <xf numFmtId="0" fontId="5" fillId="6" borderId="5" xfId="0" applyFont="1" applyFill="1" applyBorder="1" applyAlignment="1">
      <alignment horizontal="left" wrapText="1"/>
    </xf>
    <xf numFmtId="0" fontId="5" fillId="3" borderId="3" xfId="0" applyFont="1" applyFill="1" applyBorder="1" applyAlignment="1">
      <alignment horizontal="left"/>
    </xf>
    <xf numFmtId="0" fontId="5" fillId="3" borderId="6" xfId="0" applyFont="1" applyFill="1" applyBorder="1" applyAlignment="1">
      <alignment horizontal="left"/>
    </xf>
    <xf numFmtId="0" fontId="5" fillId="3" borderId="7" xfId="0" applyFont="1" applyFill="1" applyBorder="1" applyAlignment="1">
      <alignment horizontal="left"/>
    </xf>
    <xf numFmtId="0" fontId="3" fillId="10" borderId="3" xfId="0" applyFont="1" applyFill="1" applyBorder="1" applyAlignment="1">
      <alignment horizontal="center"/>
    </xf>
    <xf numFmtId="0" fontId="3" fillId="10" borderId="7" xfId="0" applyFont="1" applyFill="1" applyBorder="1" applyAlignment="1">
      <alignment horizontal="center"/>
    </xf>
    <xf numFmtId="0" fontId="0" fillId="3" borderId="30" xfId="1" applyNumberFormat="1" applyFont="1" applyFill="1" applyBorder="1" applyAlignment="1">
      <alignment horizontal="left" wrapText="1" indent="1"/>
    </xf>
    <xf numFmtId="0" fontId="0" fillId="3" borderId="90" xfId="1" applyNumberFormat="1" applyFont="1" applyFill="1" applyBorder="1" applyAlignment="1">
      <alignment horizontal="left" wrapText="1" indent="1"/>
    </xf>
    <xf numFmtId="0" fontId="0" fillId="3" borderId="18" xfId="1" applyNumberFormat="1" applyFont="1" applyFill="1" applyBorder="1" applyAlignment="1">
      <alignment horizontal="left" wrapText="1" indent="1"/>
    </xf>
    <xf numFmtId="0" fontId="0" fillId="3" borderId="42" xfId="1" applyNumberFormat="1" applyFont="1" applyFill="1" applyBorder="1" applyAlignment="1">
      <alignment horizontal="left" wrapText="1" indent="1"/>
    </xf>
    <xf numFmtId="0" fontId="0" fillId="3" borderId="34" xfId="1" applyNumberFormat="1" applyFont="1" applyFill="1" applyBorder="1" applyAlignment="1">
      <alignment horizontal="left" wrapText="1" indent="1"/>
    </xf>
    <xf numFmtId="0" fontId="0" fillId="3" borderId="43" xfId="1" applyNumberFormat="1" applyFont="1" applyFill="1" applyBorder="1" applyAlignment="1">
      <alignment horizontal="left" wrapText="1" indent="1"/>
    </xf>
  </cellXfs>
  <cellStyles count="2">
    <cellStyle name="Currency" xfId="1" builtinId="4"/>
    <cellStyle name="Normal" xfId="0" builtinId="0"/>
  </cellStyles>
  <dxfs count="0"/>
  <tableStyles count="0" defaultTableStyle="TableStyleMedium2" defaultPivotStyle="PivotStyleLight16"/>
  <colors>
    <mruColors>
      <color rgb="FF0066FF"/>
      <color rgb="FF66FFFF"/>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F7"/>
  <sheetViews>
    <sheetView workbookViewId="0">
      <selection activeCell="C21" sqref="C21"/>
    </sheetView>
  </sheetViews>
  <sheetFormatPr defaultRowHeight="15" x14ac:dyDescent="0.25"/>
  <cols>
    <col min="2" max="2" width="12.7109375" customWidth="1"/>
    <col min="4" max="4" width="12.28515625" customWidth="1"/>
    <col min="5" max="5" width="17.42578125" customWidth="1"/>
    <col min="6" max="6" width="34.28515625" customWidth="1"/>
  </cols>
  <sheetData>
    <row r="1" spans="1:6" ht="15.75" x14ac:dyDescent="0.25">
      <c r="A1" s="258" t="s">
        <v>0</v>
      </c>
      <c r="B1" s="258"/>
      <c r="C1" s="258"/>
      <c r="D1" s="258"/>
      <c r="E1" s="258"/>
      <c r="F1" s="258"/>
    </row>
    <row r="2" spans="1:6" ht="15.75" x14ac:dyDescent="0.25">
      <c r="A2" s="258" t="s">
        <v>1</v>
      </c>
      <c r="B2" s="258"/>
      <c r="C2" s="258"/>
      <c r="D2" s="258"/>
      <c r="E2" s="258"/>
      <c r="F2" s="258"/>
    </row>
    <row r="3" spans="1:6" ht="15.75" x14ac:dyDescent="0.25">
      <c r="A3" s="258" t="s">
        <v>2</v>
      </c>
      <c r="B3" s="258"/>
      <c r="C3" s="258"/>
      <c r="D3" s="258"/>
      <c r="E3" s="258"/>
      <c r="F3" s="258"/>
    </row>
    <row r="4" spans="1:6" ht="15.75" x14ac:dyDescent="0.25">
      <c r="A4" s="257"/>
      <c r="B4" s="257"/>
      <c r="C4" s="257"/>
      <c r="D4" s="257"/>
      <c r="E4" s="257"/>
      <c r="F4" s="257"/>
    </row>
    <row r="5" spans="1:6" ht="15.75" x14ac:dyDescent="0.25">
      <c r="A5" s="258" t="s">
        <v>3</v>
      </c>
      <c r="B5" s="258"/>
      <c r="C5" s="258"/>
      <c r="D5" s="258"/>
      <c r="E5" s="258"/>
      <c r="F5" s="258"/>
    </row>
    <row r="6" spans="1:6" ht="15.75" x14ac:dyDescent="0.25">
      <c r="A6" s="258"/>
      <c r="B6" s="258"/>
      <c r="C6" s="258"/>
      <c r="D6" s="258"/>
      <c r="E6" s="258"/>
      <c r="F6" s="258"/>
    </row>
    <row r="7" spans="1:6" ht="15.75" x14ac:dyDescent="0.25">
      <c r="A7" s="255" t="s">
        <v>4</v>
      </c>
      <c r="B7" s="255"/>
      <c r="C7" s="256"/>
      <c r="D7" s="256"/>
      <c r="E7" s="256"/>
      <c r="F7" s="256"/>
    </row>
  </sheetData>
  <mergeCells count="8">
    <mergeCell ref="A7:B7"/>
    <mergeCell ref="C7:F7"/>
    <mergeCell ref="A4:F4"/>
    <mergeCell ref="A1:F1"/>
    <mergeCell ref="A2:F2"/>
    <mergeCell ref="A3:F3"/>
    <mergeCell ref="A5:F5"/>
    <mergeCell ref="A6:F6"/>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B1:V78"/>
  <sheetViews>
    <sheetView workbookViewId="0">
      <selection activeCell="K7" sqref="K7"/>
    </sheetView>
  </sheetViews>
  <sheetFormatPr defaultRowHeight="15" x14ac:dyDescent="0.25"/>
  <cols>
    <col min="17" max="17" width="11.28515625" bestFit="1" customWidth="1"/>
  </cols>
  <sheetData>
    <row r="1" spans="2:22" x14ac:dyDescent="0.25">
      <c r="Q1" t="s">
        <v>9</v>
      </c>
    </row>
    <row r="2" spans="2:22" x14ac:dyDescent="0.25">
      <c r="B2">
        <v>0</v>
      </c>
    </row>
    <row r="3" spans="2:22" x14ac:dyDescent="0.25">
      <c r="B3">
        <v>1</v>
      </c>
      <c r="J3">
        <v>12</v>
      </c>
      <c r="K3">
        <v>1</v>
      </c>
    </row>
    <row r="4" spans="2:22" x14ac:dyDescent="0.25">
      <c r="B4">
        <v>2</v>
      </c>
      <c r="J4">
        <v>23</v>
      </c>
      <c r="K4">
        <v>2</v>
      </c>
    </row>
    <row r="5" spans="2:22" x14ac:dyDescent="0.25">
      <c r="B5">
        <v>3</v>
      </c>
      <c r="J5">
        <v>35</v>
      </c>
      <c r="K5">
        <v>3</v>
      </c>
    </row>
    <row r="6" spans="2:22" x14ac:dyDescent="0.25">
      <c r="B6">
        <v>4</v>
      </c>
      <c r="J6">
        <v>47</v>
      </c>
      <c r="K6">
        <v>4</v>
      </c>
    </row>
    <row r="7" spans="2:22" x14ac:dyDescent="0.25">
      <c r="B7">
        <v>5</v>
      </c>
      <c r="J7">
        <v>59</v>
      </c>
      <c r="K7">
        <v>5</v>
      </c>
    </row>
    <row r="8" spans="2:22" x14ac:dyDescent="0.25">
      <c r="B8">
        <v>6</v>
      </c>
    </row>
    <row r="9" spans="2:22" x14ac:dyDescent="0.25">
      <c r="B9">
        <v>7</v>
      </c>
    </row>
    <row r="10" spans="2:22" x14ac:dyDescent="0.25">
      <c r="B10">
        <v>8</v>
      </c>
    </row>
    <row r="11" spans="2:22" x14ac:dyDescent="0.25">
      <c r="B11">
        <v>9</v>
      </c>
    </row>
    <row r="12" spans="2:22" x14ac:dyDescent="0.25">
      <c r="B12">
        <v>10</v>
      </c>
      <c r="T12" t="s">
        <v>263</v>
      </c>
      <c r="U12" t="s">
        <v>264</v>
      </c>
      <c r="V12" t="s">
        <v>265</v>
      </c>
    </row>
    <row r="13" spans="2:22" x14ac:dyDescent="0.25">
      <c r="B13">
        <v>11</v>
      </c>
      <c r="Q13" s="8" t="e">
        <f>'Sched D RFP Deliverables Price'!#REF!*'Sched D RFP Deliverables Price'!#REF!</f>
        <v>#REF!</v>
      </c>
      <c r="T13" s="13" t="e">
        <f>'Sched D RFP Deliverables Price'!#REF!+'Sched D RFP Deliverables Price'!#REF!</f>
        <v>#REF!</v>
      </c>
      <c r="U13" s="13" t="e">
        <f>'Sched D RFP Deliverables Price'!#REF!+'Sched D RFP Deliverables Price'!#REF!</f>
        <v>#REF!</v>
      </c>
      <c r="V13" s="13" t="e">
        <f>'Sched D RFP Deliverables Price'!#REF!+'Sched D RFP Deliverables Price'!#REF!</f>
        <v>#REF!</v>
      </c>
    </row>
    <row r="14" spans="2:22" x14ac:dyDescent="0.25">
      <c r="B14">
        <v>12</v>
      </c>
      <c r="Q14" s="8" t="e">
        <f>'Sched D RFP Deliverables Price'!#REF!*'Sched D RFP Deliverables Price'!#REF!</f>
        <v>#REF!</v>
      </c>
      <c r="T14" s="13" t="e">
        <f>'Sched D RFP Deliverables Price'!#REF!+'Sched D RFP Deliverables Price'!#REF!</f>
        <v>#REF!</v>
      </c>
      <c r="U14" s="13" t="e">
        <f>'Sched D RFP Deliverables Price'!#REF!+'Sched D RFP Deliverables Price'!#REF!</f>
        <v>#REF!</v>
      </c>
      <c r="V14" s="13" t="e">
        <f>'Sched D RFP Deliverables Price'!#REF!+'Sched D RFP Deliverables Price'!#REF!</f>
        <v>#REF!</v>
      </c>
    </row>
    <row r="15" spans="2:22" x14ac:dyDescent="0.25">
      <c r="B15">
        <v>0</v>
      </c>
      <c r="F15" t="s">
        <v>266</v>
      </c>
      <c r="Q15" s="8" t="e">
        <f>'Sched D RFP Deliverables Price'!#REF!*'Sched D RFP Deliverables Price'!#REF!</f>
        <v>#REF!</v>
      </c>
      <c r="T15" s="13" t="e">
        <f>'Sched D RFP Deliverables Price'!#REF!+'Sched D RFP Deliverables Price'!#REF!</f>
        <v>#REF!</v>
      </c>
      <c r="U15" s="13" t="e">
        <f>'Sched D RFP Deliverables Price'!#REF!+'Sched D RFP Deliverables Price'!#REF!</f>
        <v>#REF!</v>
      </c>
      <c r="V15" s="13" t="e">
        <f>'Sched D RFP Deliverables Price'!#REF!+'Sched D RFP Deliverables Price'!#REF!</f>
        <v>#REF!</v>
      </c>
    </row>
    <row r="16" spans="2:22" x14ac:dyDescent="0.25">
      <c r="B16">
        <v>13</v>
      </c>
      <c r="F16" t="s">
        <v>267</v>
      </c>
      <c r="Q16" s="8" t="e">
        <f>'Sched D RFP Deliverables Price'!D11*'Sched D RFP Deliverables Price'!#REF!</f>
        <v>#REF!</v>
      </c>
    </row>
    <row r="17" spans="2:17" x14ac:dyDescent="0.25">
      <c r="B17">
        <v>14</v>
      </c>
      <c r="F17" t="s">
        <v>268</v>
      </c>
      <c r="Q17" s="8" t="e">
        <f>'Sched D RFP Deliverables Price'!D12*'Sched D RFP Deliverables Price'!#REF!</f>
        <v>#REF!</v>
      </c>
    </row>
    <row r="18" spans="2:17" x14ac:dyDescent="0.25">
      <c r="B18">
        <v>15</v>
      </c>
      <c r="F18" t="s">
        <v>269</v>
      </c>
      <c r="Q18" s="8" t="e">
        <f>'Sched D RFP Deliverables Price'!#REF!*'Sched D RFP Deliverables Price'!#REF!</f>
        <v>#REF!</v>
      </c>
    </row>
    <row r="19" spans="2:17" x14ac:dyDescent="0.25">
      <c r="B19">
        <v>16</v>
      </c>
      <c r="F19" t="s">
        <v>270</v>
      </c>
      <c r="Q19" s="8" t="e">
        <f>'Sched D RFP Deliverables Price'!#REF!*'Sched D RFP Deliverables Price'!#REF!</f>
        <v>#REF!</v>
      </c>
    </row>
    <row r="20" spans="2:17" x14ac:dyDescent="0.25">
      <c r="B20">
        <v>17</v>
      </c>
      <c r="Q20" s="8" t="e">
        <f>'Sched D RFP Deliverables Price'!#REF!*'Sched D RFP Deliverables Price'!#REF!</f>
        <v>#REF!</v>
      </c>
    </row>
    <row r="21" spans="2:17" x14ac:dyDescent="0.25">
      <c r="B21">
        <v>18</v>
      </c>
      <c r="Q21" s="8" t="e">
        <f>'Sched D RFP Deliverables Price'!#REF!*'Sched D RFP Deliverables Price'!#REF!</f>
        <v>#REF!</v>
      </c>
    </row>
    <row r="22" spans="2:17" x14ac:dyDescent="0.25">
      <c r="B22">
        <v>19</v>
      </c>
      <c r="Q22" s="8" t="e">
        <f>'Sched D RFP Deliverables Price'!#REF!*'Sched D RFP Deliverables Price'!#REF!</f>
        <v>#REF!</v>
      </c>
    </row>
    <row r="23" spans="2:17" x14ac:dyDescent="0.25">
      <c r="B23">
        <v>20</v>
      </c>
      <c r="Q23" s="8" t="e">
        <f>'Sched D RFP Deliverables Price'!#REF!*'Sched D RFP Deliverables Price'!#REF!</f>
        <v>#REF!</v>
      </c>
    </row>
    <row r="24" spans="2:17" x14ac:dyDescent="0.25">
      <c r="B24">
        <v>21</v>
      </c>
      <c r="Q24" s="8" t="e">
        <f>'Sched D RFP Deliverables Price'!#REF!*'Sched D RFP Deliverables Price'!#REF!</f>
        <v>#REF!</v>
      </c>
    </row>
    <row r="25" spans="2:17" x14ac:dyDescent="0.25">
      <c r="B25">
        <v>22</v>
      </c>
      <c r="Q25" s="8" t="e">
        <f>'Sched D RFP Deliverables Price'!#REF!*'Sched D RFP Deliverables Price'!#REF!</f>
        <v>#REF!</v>
      </c>
    </row>
    <row r="26" spans="2:17" x14ac:dyDescent="0.25">
      <c r="B26">
        <v>23</v>
      </c>
      <c r="Q26" s="8" t="e">
        <f>'Sched D RFP Deliverables Price'!#REF!*'Sched D RFP Deliverables Price'!#REF!</f>
        <v>#REF!</v>
      </c>
    </row>
    <row r="27" spans="2:17" x14ac:dyDescent="0.25">
      <c r="B27">
        <v>24</v>
      </c>
      <c r="G27">
        <v>1</v>
      </c>
      <c r="Q27" s="8" t="e">
        <f>'Sched D RFP Deliverables Price'!#REF!*'Sched D RFP Deliverables Price'!#REF!</f>
        <v>#REF!</v>
      </c>
    </row>
    <row r="28" spans="2:17" x14ac:dyDescent="0.25">
      <c r="B28">
        <v>0</v>
      </c>
      <c r="G28">
        <v>2</v>
      </c>
      <c r="Q28" s="8" t="e">
        <f>'Sched D RFP Deliverables Price'!#REF!*'Sched D RFP Deliverables Price'!#REF!</f>
        <v>#REF!</v>
      </c>
    </row>
    <row r="29" spans="2:17" x14ac:dyDescent="0.25">
      <c r="B29">
        <v>25</v>
      </c>
      <c r="G29">
        <v>3</v>
      </c>
      <c r="Q29" s="8" t="e">
        <f>'Sched D RFP Deliverables Price'!#REF!*'Sched D RFP Deliverables Price'!#REF!</f>
        <v>#REF!</v>
      </c>
    </row>
    <row r="30" spans="2:17" x14ac:dyDescent="0.25">
      <c r="B30">
        <v>26</v>
      </c>
      <c r="G30">
        <v>4</v>
      </c>
      <c r="Q30" s="8" t="e">
        <f>'Sched D RFP Deliverables Price'!#REF!*'Sched D RFP Deliverables Price'!#REF!</f>
        <v>#REF!</v>
      </c>
    </row>
    <row r="31" spans="2:17" x14ac:dyDescent="0.25">
      <c r="B31">
        <v>27</v>
      </c>
      <c r="G31">
        <v>5</v>
      </c>
      <c r="Q31" s="8" t="e">
        <f>'Sched D RFP Deliverables Price'!#REF!*'Sched D RFP Deliverables Price'!#REF!</f>
        <v>#REF!</v>
      </c>
    </row>
    <row r="32" spans="2:17" x14ac:dyDescent="0.25">
      <c r="B32">
        <v>28</v>
      </c>
      <c r="Q32" s="8" t="e">
        <f>'Sched D RFP Deliverables Price'!#REF!*'Sched D RFP Deliverables Price'!#REF!</f>
        <v>#REF!</v>
      </c>
    </row>
    <row r="33" spans="2:17" x14ac:dyDescent="0.25">
      <c r="B33">
        <v>29</v>
      </c>
      <c r="Q33" s="8" t="e">
        <f>'Sched D RFP Deliverables Price'!#REF!*'Sched D RFP Deliverables Price'!#REF!</f>
        <v>#REF!</v>
      </c>
    </row>
    <row r="34" spans="2:17" x14ac:dyDescent="0.25">
      <c r="B34">
        <v>30</v>
      </c>
      <c r="Q34" s="8" t="e">
        <f>'Sched D RFP Deliverables Price'!#REF!*'Sched D RFP Deliverables Price'!#REF!</f>
        <v>#REF!</v>
      </c>
    </row>
    <row r="35" spans="2:17" x14ac:dyDescent="0.25">
      <c r="B35">
        <v>31</v>
      </c>
      <c r="Q35" s="8" t="e">
        <f>'Sched D RFP Deliverables Price'!#REF!*'Sched D RFP Deliverables Price'!#REF!</f>
        <v>#REF!</v>
      </c>
    </row>
    <row r="36" spans="2:17" x14ac:dyDescent="0.25">
      <c r="B36">
        <v>32</v>
      </c>
      <c r="Q36" s="8" t="e">
        <f>'Sched D RFP Deliverables Price'!#REF!*'Sched D RFP Deliverables Price'!#REF!</f>
        <v>#REF!</v>
      </c>
    </row>
    <row r="37" spans="2:17" x14ac:dyDescent="0.25">
      <c r="B37">
        <v>33</v>
      </c>
      <c r="Q37" s="8" t="e">
        <f>'Sched D RFP Deliverables Price'!#REF!*'Sched D RFP Deliverables Price'!#REF!</f>
        <v>#REF!</v>
      </c>
    </row>
    <row r="38" spans="2:17" x14ac:dyDescent="0.25">
      <c r="B38">
        <v>34</v>
      </c>
      <c r="Q38" s="8" t="e">
        <f>'Sched D RFP Deliverables Price'!#REF!*'Sched D RFP Deliverables Price'!#REF!</f>
        <v>#REF!</v>
      </c>
    </row>
    <row r="39" spans="2:17" x14ac:dyDescent="0.25">
      <c r="B39">
        <v>35</v>
      </c>
      <c r="Q39" s="8" t="e">
        <f>'Sched D RFP Deliverables Price'!#REF!*'Sched D RFP Deliverables Price'!#REF!</f>
        <v>#REF!</v>
      </c>
    </row>
    <row r="40" spans="2:17" x14ac:dyDescent="0.25">
      <c r="B40">
        <v>36</v>
      </c>
      <c r="Q40" s="8" t="e">
        <f>'Sched D RFP Deliverables Price'!#REF!*'Sched D RFP Deliverables Price'!#REF!</f>
        <v>#REF!</v>
      </c>
    </row>
    <row r="41" spans="2:17" x14ac:dyDescent="0.25">
      <c r="B41">
        <v>0</v>
      </c>
      <c r="Q41" s="8" t="e">
        <f>'Sched D RFP Deliverables Price'!#REF!*'Sched D RFP Deliverables Price'!#REF!</f>
        <v>#REF!</v>
      </c>
    </row>
    <row r="42" spans="2:17" x14ac:dyDescent="0.25">
      <c r="B42">
        <v>37</v>
      </c>
      <c r="Q42" s="8" t="e">
        <f>'Sched D RFP Deliverables Price'!#REF!*'Sched D RFP Deliverables Price'!#REF!</f>
        <v>#REF!</v>
      </c>
    </row>
    <row r="43" spans="2:17" x14ac:dyDescent="0.25">
      <c r="B43">
        <v>38</v>
      </c>
      <c r="Q43" s="8" t="e">
        <f>'Sched D RFP Deliverables Price'!#REF!*'Sched D RFP Deliverables Price'!#REF!</f>
        <v>#REF!</v>
      </c>
    </row>
    <row r="44" spans="2:17" x14ac:dyDescent="0.25">
      <c r="B44">
        <v>39</v>
      </c>
      <c r="Q44" s="8" t="e">
        <f>'Sched D RFP Deliverables Price'!#REF!*'Sched D RFP Deliverables Price'!#REF!</f>
        <v>#REF!</v>
      </c>
    </row>
    <row r="45" spans="2:17" x14ac:dyDescent="0.25">
      <c r="B45">
        <v>40</v>
      </c>
      <c r="Q45" s="8" t="e">
        <f>'Sched D RFP Deliverables Price'!#REF!*'Sched D RFP Deliverables Price'!#REF!</f>
        <v>#REF!</v>
      </c>
    </row>
    <row r="46" spans="2:17" x14ac:dyDescent="0.25">
      <c r="B46">
        <v>41</v>
      </c>
      <c r="Q46" s="8" t="e">
        <f>'Sched D RFP Deliverables Price'!#REF!*'Sched D RFP Deliverables Price'!#REF!</f>
        <v>#REF!</v>
      </c>
    </row>
    <row r="47" spans="2:17" x14ac:dyDescent="0.25">
      <c r="B47">
        <v>42</v>
      </c>
      <c r="Q47" s="8" t="e">
        <f>'Sched D RFP Deliverables Price'!#REF!*'Sched D RFP Deliverables Price'!#REF!</f>
        <v>#REF!</v>
      </c>
    </row>
    <row r="48" spans="2:17" x14ac:dyDescent="0.25">
      <c r="B48">
        <v>43</v>
      </c>
      <c r="Q48" s="8" t="e">
        <f>'Sched D RFP Deliverables Price'!#REF!*'Sched D RFP Deliverables Price'!#REF!</f>
        <v>#REF!</v>
      </c>
    </row>
    <row r="49" spans="2:17" x14ac:dyDescent="0.25">
      <c r="B49">
        <v>44</v>
      </c>
      <c r="Q49" s="8" t="e">
        <f>'Sched D RFP Deliverables Price'!#REF!*'Sched D RFP Deliverables Price'!#REF!</f>
        <v>#REF!</v>
      </c>
    </row>
    <row r="50" spans="2:17" x14ac:dyDescent="0.25">
      <c r="B50">
        <v>45</v>
      </c>
      <c r="Q50" s="8" t="e">
        <f>'Sched D RFP Deliverables Price'!#REF!*'Sched D RFP Deliverables Price'!#REF!</f>
        <v>#REF!</v>
      </c>
    </row>
    <row r="51" spans="2:17" x14ac:dyDescent="0.25">
      <c r="B51">
        <v>46</v>
      </c>
      <c r="Q51" s="8" t="e">
        <f>'Sched D RFP Deliverables Price'!#REF!*'Sched D RFP Deliverables Price'!#REF!</f>
        <v>#REF!</v>
      </c>
    </row>
    <row r="52" spans="2:17" x14ac:dyDescent="0.25">
      <c r="B52">
        <v>47</v>
      </c>
      <c r="Q52" s="8" t="e">
        <f>'Sched D RFP Deliverables Price'!#REF!*'Sched D RFP Deliverables Price'!#REF!</f>
        <v>#REF!</v>
      </c>
    </row>
    <row r="53" spans="2:17" x14ac:dyDescent="0.25">
      <c r="B53">
        <v>48</v>
      </c>
      <c r="Q53" s="8" t="e">
        <f>'Sched D RFP Deliverables Price'!#REF!*'Sched D RFP Deliverables Price'!#REF!</f>
        <v>#REF!</v>
      </c>
    </row>
    <row r="54" spans="2:17" x14ac:dyDescent="0.25">
      <c r="B54">
        <v>0</v>
      </c>
      <c r="Q54" s="8" t="e">
        <f>'Sched D RFP Deliverables Price'!#REF!*'Sched D RFP Deliverables Price'!#REF!</f>
        <v>#REF!</v>
      </c>
    </row>
    <row r="55" spans="2:17" x14ac:dyDescent="0.25">
      <c r="B55">
        <v>49</v>
      </c>
      <c r="Q55" s="8" t="e">
        <f>'Sched D RFP Deliverables Price'!#REF!*'Sched D RFP Deliverables Price'!#REF!</f>
        <v>#REF!</v>
      </c>
    </row>
    <row r="56" spans="2:17" x14ac:dyDescent="0.25">
      <c r="B56">
        <v>50</v>
      </c>
      <c r="Q56" s="8" t="e">
        <f>'Sched D RFP Deliverables Price'!#REF!*'Sched D RFP Deliverables Price'!#REF!</f>
        <v>#REF!</v>
      </c>
    </row>
    <row r="57" spans="2:17" x14ac:dyDescent="0.25">
      <c r="B57">
        <v>51</v>
      </c>
      <c r="Q57" s="8" t="e">
        <f>'Sched D RFP Deliverables Price'!#REF!*'Sched D RFP Deliverables Price'!#REF!</f>
        <v>#REF!</v>
      </c>
    </row>
    <row r="58" spans="2:17" x14ac:dyDescent="0.25">
      <c r="B58">
        <v>52</v>
      </c>
      <c r="Q58" s="8" t="e">
        <f>'Sched D RFP Deliverables Price'!#REF!*'Sched D RFP Deliverables Price'!#REF!</f>
        <v>#REF!</v>
      </c>
    </row>
    <row r="59" spans="2:17" x14ac:dyDescent="0.25">
      <c r="B59">
        <v>53</v>
      </c>
      <c r="Q59" s="8" t="e">
        <f>'Sched D RFP Deliverables Price'!#REF!*'Sched D RFP Deliverables Price'!#REF!</f>
        <v>#REF!</v>
      </c>
    </row>
    <row r="60" spans="2:17" x14ac:dyDescent="0.25">
      <c r="B60">
        <v>54</v>
      </c>
      <c r="Q60" s="8" t="e">
        <f>'Sched D RFP Deliverables Price'!#REF!*'Sched D RFP Deliverables Price'!#REF!</f>
        <v>#REF!</v>
      </c>
    </row>
    <row r="61" spans="2:17" x14ac:dyDescent="0.25">
      <c r="B61">
        <v>55</v>
      </c>
      <c r="Q61" s="8" t="e">
        <f>'Sched D RFP Deliverables Price'!#REF!*'Sched D RFP Deliverables Price'!#REF!</f>
        <v>#REF!</v>
      </c>
    </row>
    <row r="62" spans="2:17" x14ac:dyDescent="0.25">
      <c r="B62">
        <v>56</v>
      </c>
      <c r="Q62" s="8" t="e">
        <f>'Sched D RFP Deliverables Price'!#REF!*'Sched D RFP Deliverables Price'!#REF!</f>
        <v>#REF!</v>
      </c>
    </row>
    <row r="63" spans="2:17" x14ac:dyDescent="0.25">
      <c r="B63">
        <v>57</v>
      </c>
      <c r="Q63" s="8" t="e">
        <f>'Sched D RFP Deliverables Price'!#REF!*'Sched D RFP Deliverables Price'!#REF!</f>
        <v>#REF!</v>
      </c>
    </row>
    <row r="64" spans="2:17" x14ac:dyDescent="0.25">
      <c r="B64">
        <v>58</v>
      </c>
      <c r="Q64" s="8" t="e">
        <f>'Sched D RFP Deliverables Price'!#REF!*'Sched D RFP Deliverables Price'!#REF!</f>
        <v>#REF!</v>
      </c>
    </row>
    <row r="65" spans="2:17" x14ac:dyDescent="0.25">
      <c r="B65">
        <v>59</v>
      </c>
      <c r="Q65" s="8" t="e">
        <f>'Sched D RFP Deliverables Price'!#REF!*'Sched D RFP Deliverables Price'!#REF!</f>
        <v>#REF!</v>
      </c>
    </row>
    <row r="66" spans="2:17" x14ac:dyDescent="0.25">
      <c r="B66">
        <v>60</v>
      </c>
      <c r="Q66" s="8" t="e">
        <f>'Sched D RFP Deliverables Price'!#REF!*'Sched D RFP Deliverables Price'!#REF!</f>
        <v>#REF!</v>
      </c>
    </row>
    <row r="67" spans="2:17" x14ac:dyDescent="0.25">
      <c r="Q67" s="8" t="e">
        <f>'Sched D RFP Deliverables Price'!#REF!*'Sched D RFP Deliverables Price'!#REF!</f>
        <v>#REF!</v>
      </c>
    </row>
    <row r="68" spans="2:17" x14ac:dyDescent="0.25">
      <c r="Q68" s="8" t="e">
        <f>'Sched D RFP Deliverables Price'!#REF!*'Sched D RFP Deliverables Price'!#REF!</f>
        <v>#REF!</v>
      </c>
    </row>
    <row r="69" spans="2:17" x14ac:dyDescent="0.25">
      <c r="Q69" s="8" t="e">
        <f>'Sched D RFP Deliverables Price'!#REF!*'Sched D RFP Deliverables Price'!#REF!</f>
        <v>#REF!</v>
      </c>
    </row>
    <row r="70" spans="2:17" x14ac:dyDescent="0.25">
      <c r="Q70" s="8" t="e">
        <f>'Sched D RFP Deliverables Price'!#REF!*'Sched D RFP Deliverables Price'!#REF!</f>
        <v>#REF!</v>
      </c>
    </row>
    <row r="71" spans="2:17" x14ac:dyDescent="0.25">
      <c r="Q71" s="8" t="e">
        <f>'Sched D RFP Deliverables Price'!#REF!*'Sched D RFP Deliverables Price'!#REF!</f>
        <v>#REF!</v>
      </c>
    </row>
    <row r="72" spans="2:17" x14ac:dyDescent="0.25">
      <c r="Q72" s="8" t="e">
        <f>'Sched D RFP Deliverables Price'!#REF!*'Sched D RFP Deliverables Price'!#REF!</f>
        <v>#REF!</v>
      </c>
    </row>
    <row r="73" spans="2:17" x14ac:dyDescent="0.25">
      <c r="Q73" s="8" t="e">
        <f>'Sched D RFP Deliverables Price'!#REF!*'Sched D RFP Deliverables Price'!#REF!</f>
        <v>#REF!</v>
      </c>
    </row>
    <row r="74" spans="2:17" x14ac:dyDescent="0.25">
      <c r="Q74" s="8" t="e">
        <f>'Sched D RFP Deliverables Price'!#REF!*'Sched D RFP Deliverables Price'!#REF!</f>
        <v>#REF!</v>
      </c>
    </row>
    <row r="75" spans="2:17" x14ac:dyDescent="0.25">
      <c r="Q75" s="8" t="e">
        <f>'Sched D RFP Deliverables Price'!#REF!*'Sched D RFP Deliverables Price'!#REF!</f>
        <v>#REF!</v>
      </c>
    </row>
    <row r="76" spans="2:17" x14ac:dyDescent="0.25">
      <c r="Q76" s="8" t="e">
        <f>'Sched D RFP Deliverables Price'!#REF!*'Sched D RFP Deliverables Price'!#REF!</f>
        <v>#REF!</v>
      </c>
    </row>
    <row r="77" spans="2:17" x14ac:dyDescent="0.25">
      <c r="Q77" s="8" t="e">
        <f>'Sched D RFP Deliverables Price'!#REF!*'Sched D RFP Deliverables Price'!#REF!</f>
        <v>#REF!</v>
      </c>
    </row>
    <row r="78" spans="2:17" x14ac:dyDescent="0.25">
      <c r="Q78" s="8" t="e">
        <f>'Sched D RFP Deliverables Price'!#REF!*'Sched D RFP Deliverables Price'!#REF!</f>
        <v>#REF!</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56"/>
  <sheetViews>
    <sheetView workbookViewId="0">
      <selection activeCell="A4" sqref="A4:F4"/>
    </sheetView>
  </sheetViews>
  <sheetFormatPr defaultRowHeight="15" outlineLevelRow="1" x14ac:dyDescent="0.25"/>
  <cols>
    <col min="2" max="2" width="9" customWidth="1"/>
    <col min="3" max="3" width="6.7109375" customWidth="1"/>
    <col min="4" max="4" width="16.7109375" customWidth="1"/>
    <col min="5" max="5" width="6.28515625" customWidth="1"/>
    <col min="6" max="6" width="39.7109375" customWidth="1"/>
  </cols>
  <sheetData>
    <row r="1" spans="1:6" x14ac:dyDescent="0.25">
      <c r="A1" s="292"/>
      <c r="B1" s="292"/>
      <c r="C1" s="292"/>
      <c r="D1" s="292"/>
      <c r="E1" s="292"/>
      <c r="F1" s="292"/>
    </row>
    <row r="2" spans="1:6" ht="15.75" x14ac:dyDescent="0.25">
      <c r="A2" s="258" t="s">
        <v>0</v>
      </c>
      <c r="B2" s="258"/>
      <c r="C2" s="258"/>
      <c r="D2" s="258"/>
      <c r="E2" s="258"/>
      <c r="F2" s="258"/>
    </row>
    <row r="3" spans="1:6" ht="15.75" x14ac:dyDescent="0.25">
      <c r="A3" s="258" t="s">
        <v>1</v>
      </c>
      <c r="B3" s="258"/>
      <c r="C3" s="258"/>
      <c r="D3" s="258"/>
      <c r="E3" s="258"/>
      <c r="F3" s="258"/>
    </row>
    <row r="4" spans="1:6" ht="15.75" x14ac:dyDescent="0.25">
      <c r="A4" s="258" t="s">
        <v>2</v>
      </c>
      <c r="B4" s="258"/>
      <c r="C4" s="258"/>
      <c r="D4" s="258"/>
      <c r="E4" s="258"/>
      <c r="F4" s="258"/>
    </row>
    <row r="5" spans="1:6" ht="15.75" x14ac:dyDescent="0.25">
      <c r="A5" s="257"/>
      <c r="B5" s="257"/>
      <c r="C5" s="257"/>
      <c r="D5" s="257"/>
      <c r="E5" s="257"/>
      <c r="F5" s="257"/>
    </row>
    <row r="6" spans="1:6" ht="15.75" x14ac:dyDescent="0.25">
      <c r="A6" s="258" t="s">
        <v>5</v>
      </c>
      <c r="B6" s="258"/>
      <c r="C6" s="258"/>
      <c r="D6" s="258"/>
      <c r="E6" s="258"/>
      <c r="F6" s="258"/>
    </row>
    <row r="7" spans="1:6" ht="15.75" x14ac:dyDescent="0.25">
      <c r="B7" s="6" t="s">
        <v>6</v>
      </c>
      <c r="C7" s="6"/>
      <c r="D7" s="258">
        <f>Vendor_Name</f>
        <v>0</v>
      </c>
      <c r="E7" s="258"/>
      <c r="F7" s="258"/>
    </row>
    <row r="8" spans="1:6" ht="15.75" thickBot="1" x14ac:dyDescent="0.3"/>
    <row r="9" spans="1:6" ht="15.75" thickBot="1" x14ac:dyDescent="0.3">
      <c r="B9" s="293" t="s">
        <v>7</v>
      </c>
      <c r="C9" s="294"/>
      <c r="D9" s="294"/>
      <c r="E9" s="295"/>
      <c r="F9" s="24" t="e">
        <f>SUBTOTAL(9,F10:F13)</f>
        <v>#REF!</v>
      </c>
    </row>
    <row r="10" spans="1:6" s="18" customFormat="1" outlineLevel="1" x14ac:dyDescent="0.25">
      <c r="B10" s="280" t="s">
        <v>8</v>
      </c>
      <c r="C10" s="281"/>
      <c r="D10" s="281"/>
      <c r="E10" s="282"/>
      <c r="F10" s="19" t="e">
        <f>'Sched A Total Evaluated Price'!#REF!+'Sched A Total Evaluated Price'!#REF!</f>
        <v>#REF!</v>
      </c>
    </row>
    <row r="11" spans="1:6" s="18" customFormat="1" outlineLevel="1" x14ac:dyDescent="0.25">
      <c r="B11" s="283" t="s">
        <v>9</v>
      </c>
      <c r="C11" s="284"/>
      <c r="D11" s="284"/>
      <c r="E11" s="285"/>
      <c r="F11" s="20" t="e">
        <f>'Sched A Total Evaluated Price'!#REF!</f>
        <v>#REF!</v>
      </c>
    </row>
    <row r="12" spans="1:6" s="18" customFormat="1" outlineLevel="1" x14ac:dyDescent="0.25">
      <c r="B12" s="283" t="s">
        <v>10</v>
      </c>
      <c r="C12" s="284"/>
      <c r="D12" s="284"/>
      <c r="E12" s="285"/>
      <c r="F12" s="20" t="e">
        <f>'Sched A Total Evaluated Price'!#REF!</f>
        <v>#REF!</v>
      </c>
    </row>
    <row r="13" spans="1:6" s="18" customFormat="1" ht="15.75" outlineLevel="1" thickBot="1" x14ac:dyDescent="0.3">
      <c r="B13" s="286" t="s">
        <v>11</v>
      </c>
      <c r="C13" s="287"/>
      <c r="D13" s="287"/>
      <c r="E13" s="288"/>
      <c r="F13" s="21" t="e">
        <f>'Sched A Total Evaluated Price'!#REF!+'Sched A Total Evaluated Price'!#REF!</f>
        <v>#REF!</v>
      </c>
    </row>
    <row r="14" spans="1:6" ht="15.75" thickBot="1" x14ac:dyDescent="0.3">
      <c r="B14" s="277" t="s">
        <v>12</v>
      </c>
      <c r="C14" s="278"/>
      <c r="D14" s="278"/>
      <c r="E14" s="279"/>
      <c r="F14" s="24" t="e">
        <f>SUBTOTAL(9,F15:F18)</f>
        <v>#REF!</v>
      </c>
    </row>
    <row r="15" spans="1:6" s="18" customFormat="1" outlineLevel="1" x14ac:dyDescent="0.25">
      <c r="B15" s="289" t="s">
        <v>8</v>
      </c>
      <c r="C15" s="290"/>
      <c r="D15" s="290"/>
      <c r="E15" s="291"/>
      <c r="F15" s="22" t="e">
        <f>'Sched A Total Evaluated Price'!#REF!</f>
        <v>#REF!</v>
      </c>
    </row>
    <row r="16" spans="1:6" s="18" customFormat="1" outlineLevel="1" x14ac:dyDescent="0.25">
      <c r="B16" s="283" t="s">
        <v>9</v>
      </c>
      <c r="C16" s="284"/>
      <c r="D16" s="284"/>
      <c r="E16" s="285"/>
      <c r="F16" s="20" t="e">
        <f>'Sched A Total Evaluated Price'!#REF!</f>
        <v>#REF!</v>
      </c>
    </row>
    <row r="17" spans="2:6" s="18" customFormat="1" ht="15.75" outlineLevel="1" thickBot="1" x14ac:dyDescent="0.3">
      <c r="B17" s="286" t="s">
        <v>11</v>
      </c>
      <c r="C17" s="287"/>
      <c r="D17" s="287"/>
      <c r="E17" s="288"/>
      <c r="F17" s="21" t="e">
        <f>'Sched A Total Evaluated Price'!#REF!</f>
        <v>#REF!</v>
      </c>
    </row>
    <row r="18" spans="2:6" ht="15.75" thickBot="1" x14ac:dyDescent="0.3">
      <c r="B18" s="277" t="s">
        <v>13</v>
      </c>
      <c r="C18" s="278"/>
      <c r="D18" s="278"/>
      <c r="E18" s="279"/>
      <c r="F18" s="24" t="e">
        <f>SUBTOTAL(9,F19:F22)</f>
        <v>#REF!</v>
      </c>
    </row>
    <row r="19" spans="2:6" s="18" customFormat="1" outlineLevel="1" x14ac:dyDescent="0.25">
      <c r="B19" s="289" t="s">
        <v>8</v>
      </c>
      <c r="C19" s="290"/>
      <c r="D19" s="290"/>
      <c r="E19" s="291"/>
      <c r="F19" s="22" t="e">
        <f>'Sched A Total Evaluated Price'!#REF!</f>
        <v>#REF!</v>
      </c>
    </row>
    <row r="20" spans="2:6" s="18" customFormat="1" outlineLevel="1" x14ac:dyDescent="0.25">
      <c r="B20" s="283" t="s">
        <v>9</v>
      </c>
      <c r="C20" s="284"/>
      <c r="D20" s="284"/>
      <c r="E20" s="285"/>
      <c r="F20" s="20" t="e">
        <f>'Sched A Total Evaluated Price'!#REF!</f>
        <v>#REF!</v>
      </c>
    </row>
    <row r="21" spans="2:6" s="18" customFormat="1" ht="15.75" outlineLevel="1" thickBot="1" x14ac:dyDescent="0.3">
      <c r="B21" s="286" t="s">
        <v>11</v>
      </c>
      <c r="C21" s="287"/>
      <c r="D21" s="287"/>
      <c r="E21" s="288"/>
      <c r="F21" s="21" t="e">
        <f>'Sched A Total Evaluated Price'!#REF!</f>
        <v>#REF!</v>
      </c>
    </row>
    <row r="22" spans="2:6" ht="15.75" thickBot="1" x14ac:dyDescent="0.3">
      <c r="B22" s="277" t="s">
        <v>14</v>
      </c>
      <c r="C22" s="278"/>
      <c r="D22" s="278"/>
      <c r="E22" s="279"/>
      <c r="F22" s="24" t="e">
        <f>SUBTOTAL(9,F23:F26)</f>
        <v>#REF!</v>
      </c>
    </row>
    <row r="23" spans="2:6" s="18" customFormat="1" outlineLevel="1" x14ac:dyDescent="0.25">
      <c r="B23" s="289" t="s">
        <v>8</v>
      </c>
      <c r="C23" s="290"/>
      <c r="D23" s="290"/>
      <c r="E23" s="291"/>
      <c r="F23" s="22" t="e">
        <f>'Sched A Total Evaluated Price'!#REF!</f>
        <v>#REF!</v>
      </c>
    </row>
    <row r="24" spans="2:6" s="18" customFormat="1" outlineLevel="1" x14ac:dyDescent="0.25">
      <c r="B24" s="283" t="s">
        <v>9</v>
      </c>
      <c r="C24" s="284"/>
      <c r="D24" s="284"/>
      <c r="E24" s="285"/>
      <c r="F24" s="20" t="e">
        <f>'Sched A Total Evaluated Price'!#REF!</f>
        <v>#REF!</v>
      </c>
    </row>
    <row r="25" spans="2:6" s="18" customFormat="1" ht="15.75" outlineLevel="1" thickBot="1" x14ac:dyDescent="0.3">
      <c r="B25" s="274" t="s">
        <v>11</v>
      </c>
      <c r="C25" s="275"/>
      <c r="D25" s="275"/>
      <c r="E25" s="276"/>
      <c r="F25" s="23" t="e">
        <f>'Sched A Total Evaluated Price'!#REF!</f>
        <v>#REF!</v>
      </c>
    </row>
    <row r="26" spans="2:6" ht="15.75" thickBot="1" x14ac:dyDescent="0.3"/>
    <row r="27" spans="2:6" ht="19.5" thickBot="1" x14ac:dyDescent="0.3">
      <c r="D27" s="266" t="s">
        <v>15</v>
      </c>
      <c r="E27" s="267"/>
      <c r="F27" s="25" t="e">
        <f>SUBTOTAL(9,F9:F25)</f>
        <v>#REF!</v>
      </c>
    </row>
    <row r="28" spans="2:6" ht="18.75" x14ac:dyDescent="0.25">
      <c r="D28" s="26"/>
      <c r="E28" s="26"/>
      <c r="F28" s="27"/>
    </row>
    <row r="29" spans="2:6" ht="18.75" x14ac:dyDescent="0.25">
      <c r="D29" s="26"/>
      <c r="E29" s="26"/>
      <c r="F29" s="27"/>
    </row>
    <row r="31" spans="2:6" ht="15.75" thickBot="1" x14ac:dyDescent="0.3"/>
    <row r="32" spans="2:6" ht="30.75" thickBot="1" x14ac:dyDescent="0.3">
      <c r="B32" s="245" t="s">
        <v>16</v>
      </c>
      <c r="C32" s="262" t="s">
        <v>17</v>
      </c>
      <c r="D32" s="263"/>
      <c r="E32" s="264"/>
      <c r="F32" s="33" t="s">
        <v>18</v>
      </c>
    </row>
    <row r="33" spans="2:6" x14ac:dyDescent="0.25">
      <c r="B33" s="14">
        <v>1</v>
      </c>
      <c r="C33" s="268" t="s">
        <v>19</v>
      </c>
      <c r="D33" s="269"/>
      <c r="E33" s="270"/>
      <c r="F33" s="15" t="e">
        <f>'Sched F Extra Contractural Serv'!#REF!</f>
        <v>#REF!</v>
      </c>
    </row>
    <row r="34" spans="2:6" x14ac:dyDescent="0.25">
      <c r="B34" s="2">
        <v>2</v>
      </c>
      <c r="C34" s="259" t="s">
        <v>19</v>
      </c>
      <c r="D34" s="260"/>
      <c r="E34" s="261"/>
      <c r="F34" s="16" t="e">
        <f>'Sched F Extra Contractural Serv'!#REF!</f>
        <v>#REF!</v>
      </c>
    </row>
    <row r="35" spans="2:6" x14ac:dyDescent="0.25">
      <c r="B35" s="2">
        <v>3</v>
      </c>
      <c r="C35" s="259" t="s">
        <v>19</v>
      </c>
      <c r="D35" s="260"/>
      <c r="E35" s="261"/>
      <c r="F35" s="16" t="e">
        <f>'Sched F Extra Contractural Serv'!#REF!</f>
        <v>#REF!</v>
      </c>
    </row>
    <row r="36" spans="2:6" x14ac:dyDescent="0.25">
      <c r="B36" s="2">
        <v>4</v>
      </c>
      <c r="C36" s="259" t="s">
        <v>19</v>
      </c>
      <c r="D36" s="260"/>
      <c r="E36" s="261"/>
      <c r="F36" s="16" t="e">
        <f>'Sched F Extra Contractural Serv'!#REF!</f>
        <v>#REF!</v>
      </c>
    </row>
    <row r="37" spans="2:6" ht="15.75" thickBot="1" x14ac:dyDescent="0.3">
      <c r="B37" s="9">
        <v>5</v>
      </c>
      <c r="C37" s="271" t="s">
        <v>19</v>
      </c>
      <c r="D37" s="272"/>
      <c r="E37" s="273"/>
      <c r="F37" s="17" t="e">
        <f>'Sched F Extra Contractural Serv'!#REF!</f>
        <v>#REF!</v>
      </c>
    </row>
    <row r="52" spans="2:6" ht="16.5" thickBot="1" x14ac:dyDescent="0.3">
      <c r="B52" s="11" t="s">
        <v>20</v>
      </c>
      <c r="C52" s="11"/>
      <c r="D52" s="11"/>
      <c r="E52" s="3" t="s">
        <v>21</v>
      </c>
      <c r="F52" s="4"/>
    </row>
    <row r="56" spans="2:6" ht="15.75" x14ac:dyDescent="0.25">
      <c r="C56" s="265">
        <f>D7</f>
        <v>0</v>
      </c>
      <c r="D56" s="265"/>
      <c r="E56" s="265"/>
      <c r="F56" s="265"/>
    </row>
  </sheetData>
  <mergeCells count="32">
    <mergeCell ref="D7:F7"/>
    <mergeCell ref="A5:F5"/>
    <mergeCell ref="A1:F1"/>
    <mergeCell ref="B9:E9"/>
    <mergeCell ref="A2:F2"/>
    <mergeCell ref="A3:F3"/>
    <mergeCell ref="A4:F4"/>
    <mergeCell ref="A6:F6"/>
    <mergeCell ref="B25:E25"/>
    <mergeCell ref="B14:E14"/>
    <mergeCell ref="B18:E18"/>
    <mergeCell ref="B22:E22"/>
    <mergeCell ref="B10:E10"/>
    <mergeCell ref="B11:E11"/>
    <mergeCell ref="B12:E12"/>
    <mergeCell ref="B13:E13"/>
    <mergeCell ref="B15:E15"/>
    <mergeCell ref="B16:E16"/>
    <mergeCell ref="B17:E17"/>
    <mergeCell ref="B19:E19"/>
    <mergeCell ref="B20:E20"/>
    <mergeCell ref="B21:E21"/>
    <mergeCell ref="B23:E23"/>
    <mergeCell ref="B24:E24"/>
    <mergeCell ref="C35:E35"/>
    <mergeCell ref="C32:E32"/>
    <mergeCell ref="C56:F56"/>
    <mergeCell ref="D27:E27"/>
    <mergeCell ref="C33:E33"/>
    <mergeCell ref="C36:E36"/>
    <mergeCell ref="C37:E37"/>
    <mergeCell ref="C34:E3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K179"/>
  <sheetViews>
    <sheetView tabSelected="1" topLeftCell="A41" zoomScale="90" zoomScaleNormal="90" workbookViewId="0">
      <selection activeCell="C41" sqref="C41"/>
    </sheetView>
  </sheetViews>
  <sheetFormatPr defaultRowHeight="15" x14ac:dyDescent="0.25"/>
  <cols>
    <col min="1" max="1" width="3.140625" style="39" customWidth="1"/>
    <col min="2" max="2" width="16.42578125" customWidth="1"/>
    <col min="3" max="3" width="57.42578125" customWidth="1"/>
    <col min="4" max="8" width="21.7109375" customWidth="1"/>
    <col min="9" max="9" width="3.140625" style="39" customWidth="1"/>
    <col min="10" max="10" width="50.7109375" style="39" customWidth="1"/>
    <col min="11" max="11" width="50.5703125" customWidth="1"/>
  </cols>
  <sheetData>
    <row r="1" spans="1:11" s="1" customFormat="1" ht="15.75" x14ac:dyDescent="0.25">
      <c r="A1" s="52"/>
      <c r="B1" s="312" t="s">
        <v>0</v>
      </c>
      <c r="C1" s="312"/>
      <c r="D1" s="312"/>
      <c r="E1" s="312"/>
      <c r="F1" s="312"/>
      <c r="G1" s="312"/>
      <c r="H1" s="312"/>
      <c r="I1" s="248"/>
      <c r="J1" s="52"/>
      <c r="K1" s="39"/>
    </row>
    <row r="2" spans="1:11" s="1" customFormat="1" ht="15.75" x14ac:dyDescent="0.25">
      <c r="A2" s="52"/>
      <c r="B2" s="312" t="s">
        <v>1</v>
      </c>
      <c r="C2" s="312"/>
      <c r="D2" s="312"/>
      <c r="E2" s="312"/>
      <c r="F2" s="312"/>
      <c r="G2" s="312"/>
      <c r="H2" s="312"/>
      <c r="I2" s="248"/>
      <c r="J2" s="52"/>
      <c r="K2" s="39"/>
    </row>
    <row r="3" spans="1:11" s="1" customFormat="1" ht="15.75" x14ac:dyDescent="0.25">
      <c r="A3" s="52"/>
      <c r="B3" s="312" t="s">
        <v>22</v>
      </c>
      <c r="C3" s="312"/>
      <c r="D3" s="312"/>
      <c r="E3" s="312"/>
      <c r="F3" s="312"/>
      <c r="G3" s="312"/>
      <c r="H3" s="312"/>
      <c r="I3" s="248"/>
      <c r="J3" s="52"/>
      <c r="K3" s="39"/>
    </row>
    <row r="4" spans="1:11" s="1" customFormat="1" ht="15.75" x14ac:dyDescent="0.25">
      <c r="A4" s="52"/>
      <c r="B4" s="312" t="s">
        <v>23</v>
      </c>
      <c r="C4" s="312"/>
      <c r="D4" s="312"/>
      <c r="E4" s="312"/>
      <c r="F4" s="312"/>
      <c r="G4" s="312"/>
      <c r="H4" s="312"/>
      <c r="I4" s="248"/>
      <c r="J4" s="52"/>
      <c r="K4" s="52"/>
    </row>
    <row r="5" spans="1:11" s="1" customFormat="1" ht="15.75" x14ac:dyDescent="0.25">
      <c r="A5" s="52"/>
      <c r="B5" s="312" t="s">
        <v>24</v>
      </c>
      <c r="C5" s="312"/>
      <c r="D5" s="312"/>
      <c r="E5" s="312"/>
      <c r="F5" s="312"/>
      <c r="G5" s="312"/>
      <c r="H5" s="312"/>
      <c r="I5" s="248"/>
      <c r="J5" s="52"/>
      <c r="K5" s="52"/>
    </row>
    <row r="6" spans="1:11" s="1" customFormat="1" ht="30.95" customHeight="1" thickBot="1" x14ac:dyDescent="0.3">
      <c r="A6" s="52"/>
      <c r="B6" s="313" t="s">
        <v>4</v>
      </c>
      <c r="C6" s="313"/>
      <c r="D6" s="314"/>
      <c r="E6" s="314"/>
      <c r="F6" s="314"/>
      <c r="G6" s="314"/>
      <c r="H6" s="314"/>
      <c r="I6" s="52"/>
      <c r="J6" s="52"/>
      <c r="K6" s="52"/>
    </row>
    <row r="7" spans="1:11" ht="32.1" customHeight="1" thickBot="1" x14ac:dyDescent="0.3">
      <c r="B7" s="250"/>
      <c r="C7" s="248"/>
      <c r="D7" s="39"/>
      <c r="E7" s="40"/>
      <c r="F7" s="40"/>
      <c r="G7" s="41"/>
      <c r="H7" s="42" t="s">
        <v>15</v>
      </c>
      <c r="I7" s="53"/>
      <c r="J7" s="52"/>
      <c r="K7" s="39"/>
    </row>
    <row r="8" spans="1:11" ht="30" customHeight="1" thickBot="1" x14ac:dyDescent="0.35">
      <c r="B8" s="43"/>
      <c r="C8" s="43"/>
      <c r="D8" s="44"/>
      <c r="E8" s="44"/>
      <c r="F8" s="44"/>
      <c r="G8" s="45"/>
      <c r="H8" s="113">
        <f>D10+E10+F10+G10+H10</f>
        <v>0</v>
      </c>
      <c r="J8" s="52"/>
      <c r="K8" s="39"/>
    </row>
    <row r="9" spans="1:11" ht="34.5" customHeight="1" thickBot="1" x14ac:dyDescent="0.3">
      <c r="B9" s="299" t="s">
        <v>25</v>
      </c>
      <c r="C9" s="300"/>
      <c r="D9" s="147" t="s">
        <v>26</v>
      </c>
      <c r="E9" s="147" t="s">
        <v>27</v>
      </c>
      <c r="F9" s="147" t="s">
        <v>28</v>
      </c>
      <c r="G9" s="147" t="s">
        <v>29</v>
      </c>
      <c r="H9" s="147" t="s">
        <v>30</v>
      </c>
      <c r="J9" s="296" t="s">
        <v>31</v>
      </c>
      <c r="K9" s="39"/>
    </row>
    <row r="10" spans="1:11" ht="30" customHeight="1" thickBot="1" x14ac:dyDescent="0.3">
      <c r="B10" s="317" t="s">
        <v>32</v>
      </c>
      <c r="C10" s="318"/>
      <c r="D10" s="112">
        <f>D11+D40+D100+D108+D112</f>
        <v>0</v>
      </c>
      <c r="E10" s="112">
        <f>E11+E40+E100+E108+E112</f>
        <v>0</v>
      </c>
      <c r="F10" s="112">
        <f>F11+F40+F100+F108+F112</f>
        <v>0</v>
      </c>
      <c r="G10" s="112">
        <f>G11+G40+G100+G108+G112</f>
        <v>0</v>
      </c>
      <c r="H10" s="112">
        <f>H11+H40+H100+H108+H112</f>
        <v>0</v>
      </c>
      <c r="J10" s="297"/>
      <c r="K10" s="39"/>
    </row>
    <row r="11" spans="1:11" ht="25.15" customHeight="1" thickTop="1" thickBot="1" x14ac:dyDescent="0.3">
      <c r="B11" s="315" t="s">
        <v>33</v>
      </c>
      <c r="C11" s="316"/>
      <c r="D11" s="199">
        <f>'Sched B Project Services Price'!D10</f>
        <v>0</v>
      </c>
      <c r="E11" s="148">
        <f>'Sched B Project Services Price'!E10</f>
        <v>0</v>
      </c>
      <c r="F11" s="148">
        <f>'Sched B Project Services Price'!F10</f>
        <v>0</v>
      </c>
      <c r="G11" s="148">
        <f>'Sched B Project Services Price'!G10</f>
        <v>0</v>
      </c>
      <c r="H11" s="148">
        <f>'Sched B Project Services Price'!H10</f>
        <v>0</v>
      </c>
      <c r="J11" s="297"/>
      <c r="K11" s="39"/>
    </row>
    <row r="12" spans="1:11" ht="22.15" customHeight="1" thickBot="1" x14ac:dyDescent="0.3">
      <c r="B12" s="149" t="str">
        <f>'Sched B Project Services Price'!B10</f>
        <v>Service ID</v>
      </c>
      <c r="C12" s="150" t="s">
        <v>34</v>
      </c>
      <c r="D12" s="105"/>
      <c r="E12" s="105"/>
      <c r="F12" s="105"/>
      <c r="G12" s="105"/>
      <c r="H12" s="105"/>
      <c r="J12" s="297"/>
      <c r="K12" s="39"/>
    </row>
    <row r="13" spans="1:11" ht="18" customHeight="1" x14ac:dyDescent="0.25">
      <c r="B13" s="47" t="str">
        <f>'Sched B Project Services Price'!B11</f>
        <v>Pserv-1</v>
      </c>
      <c r="C13" s="143" t="str">
        <f>'Sched B Project Services Price'!C11</f>
        <v>Detail Project Schedule Update</v>
      </c>
      <c r="D13" s="48">
        <f>'Sched B Project Services Price'!D11</f>
        <v>0</v>
      </c>
      <c r="E13" s="48">
        <f>'Sched B Project Services Price'!E11</f>
        <v>0</v>
      </c>
      <c r="F13" s="48">
        <f>'Sched B Project Services Price'!F11</f>
        <v>0</v>
      </c>
      <c r="G13" s="48">
        <f>'Sched B Project Services Price'!G11</f>
        <v>0</v>
      </c>
      <c r="H13" s="48">
        <f>'Sched B Project Services Price'!H11</f>
        <v>0</v>
      </c>
      <c r="J13" s="297"/>
      <c r="K13" s="39"/>
    </row>
    <row r="14" spans="1:11" ht="18" customHeight="1" x14ac:dyDescent="0.25">
      <c r="B14" s="47" t="str">
        <f>'Sched B Project Services Price'!B12</f>
        <v>Pserv-2</v>
      </c>
      <c r="C14" s="143" t="str">
        <f>'Sched B Project Services Price'!C12</f>
        <v>Schedule Look Aheads</v>
      </c>
      <c r="D14" s="48">
        <f>'Sched B Project Services Price'!D12</f>
        <v>0</v>
      </c>
      <c r="E14" s="48">
        <f>'Sched B Project Services Price'!E12</f>
        <v>0</v>
      </c>
      <c r="F14" s="48">
        <f>'Sched B Project Services Price'!F12</f>
        <v>0</v>
      </c>
      <c r="G14" s="48">
        <f>'Sched B Project Services Price'!G12</f>
        <v>0</v>
      </c>
      <c r="H14" s="48">
        <f>'Sched B Project Services Price'!H12</f>
        <v>0</v>
      </c>
      <c r="J14" s="297"/>
      <c r="K14" s="39"/>
    </row>
    <row r="15" spans="1:11" ht="18" customHeight="1" x14ac:dyDescent="0.25">
      <c r="B15" s="47" t="str">
        <f>'Sched B Project Services Price'!B13</f>
        <v>Pserv-3</v>
      </c>
      <c r="C15" s="143" t="str">
        <f>'Sched B Project Services Price'!C13</f>
        <v>Project/Phase Kick-Offs</v>
      </c>
      <c r="D15" s="48">
        <f>'Sched B Project Services Price'!D13</f>
        <v>0</v>
      </c>
      <c r="E15" s="48">
        <f>'Sched B Project Services Price'!E13</f>
        <v>0</v>
      </c>
      <c r="F15" s="48">
        <f>'Sched B Project Services Price'!F13</f>
        <v>0</v>
      </c>
      <c r="G15" s="48">
        <f>'Sched B Project Services Price'!G13</f>
        <v>0</v>
      </c>
      <c r="H15" s="48">
        <f>'Sched B Project Services Price'!H13</f>
        <v>0</v>
      </c>
      <c r="J15" s="297"/>
      <c r="K15" s="39"/>
    </row>
    <row r="16" spans="1:11" ht="18" customHeight="1" x14ac:dyDescent="0.25">
      <c r="B16" s="47" t="str">
        <f>'Sched B Project Services Price'!B14</f>
        <v>Pserv-4</v>
      </c>
      <c r="C16" s="143" t="str">
        <f>'Sched B Project Services Price'!C14</f>
        <v>RAM Charts Update</v>
      </c>
      <c r="D16" s="48">
        <f>'Sched B Project Services Price'!D14</f>
        <v>0</v>
      </c>
      <c r="E16" s="48">
        <f>'Sched B Project Services Price'!E14</f>
        <v>0</v>
      </c>
      <c r="F16" s="48">
        <f>'Sched B Project Services Price'!F14</f>
        <v>0</v>
      </c>
      <c r="G16" s="48">
        <f>'Sched B Project Services Price'!G14</f>
        <v>0</v>
      </c>
      <c r="H16" s="48">
        <f>'Sched B Project Services Price'!H14</f>
        <v>0</v>
      </c>
      <c r="J16" s="297"/>
      <c r="K16" s="39"/>
    </row>
    <row r="17" spans="2:11" ht="18" customHeight="1" x14ac:dyDescent="0.25">
      <c r="B17" s="47" t="str">
        <f>'Sched B Project Services Price'!B15</f>
        <v>Pserv-5</v>
      </c>
      <c r="C17" s="143" t="str">
        <f>'Sched B Project Services Price'!C15</f>
        <v>Artifact Development and Approval Report</v>
      </c>
      <c r="D17" s="48">
        <f>'Sched B Project Services Price'!D15</f>
        <v>0</v>
      </c>
      <c r="E17" s="48">
        <f>'Sched B Project Services Price'!E15</f>
        <v>0</v>
      </c>
      <c r="F17" s="48">
        <f>'Sched B Project Services Price'!F15</f>
        <v>0</v>
      </c>
      <c r="G17" s="48">
        <f>'Sched B Project Services Price'!G15</f>
        <v>0</v>
      </c>
      <c r="H17" s="48">
        <f>'Sched B Project Services Price'!H15</f>
        <v>0</v>
      </c>
      <c r="J17" s="297"/>
      <c r="K17" s="39"/>
    </row>
    <row r="18" spans="2:11" ht="18" customHeight="1" x14ac:dyDescent="0.25">
      <c r="B18" s="47" t="str">
        <f>'Sched B Project Services Price'!B16</f>
        <v>Pserv-6</v>
      </c>
      <c r="C18" s="143" t="str">
        <f>'Sched B Project Services Price'!C16</f>
        <v>Project Status Report</v>
      </c>
      <c r="D18" s="48">
        <f>'Sched B Project Services Price'!D16</f>
        <v>0</v>
      </c>
      <c r="E18" s="48">
        <f>'Sched B Project Services Price'!E16</f>
        <v>0</v>
      </c>
      <c r="F18" s="48">
        <f>'Sched B Project Services Price'!F16</f>
        <v>0</v>
      </c>
      <c r="G18" s="48">
        <f>'Sched B Project Services Price'!G16</f>
        <v>0</v>
      </c>
      <c r="H18" s="48">
        <f>'Sched B Project Services Price'!H16</f>
        <v>0</v>
      </c>
      <c r="J18" s="297"/>
      <c r="K18" s="39"/>
    </row>
    <row r="19" spans="2:11" ht="18" customHeight="1" x14ac:dyDescent="0.25">
      <c r="B19" s="47" t="str">
        <f>'Sched B Project Services Price'!B17</f>
        <v>Pserv-7</v>
      </c>
      <c r="C19" s="143" t="str">
        <f>'Sched B Project Services Price'!C17</f>
        <v>Consolidated AMMP Status Report</v>
      </c>
      <c r="D19" s="48">
        <f>'Sched B Project Services Price'!D17</f>
        <v>0</v>
      </c>
      <c r="E19" s="48">
        <f>'Sched B Project Services Price'!E17</f>
        <v>0</v>
      </c>
      <c r="F19" s="48">
        <f>'Sched B Project Services Price'!F17</f>
        <v>0</v>
      </c>
      <c r="G19" s="48">
        <f>'Sched B Project Services Price'!G17</f>
        <v>0</v>
      </c>
      <c r="H19" s="48">
        <f>'Sched B Project Services Price'!H17</f>
        <v>0</v>
      </c>
      <c r="J19" s="297"/>
      <c r="K19" s="39"/>
    </row>
    <row r="20" spans="2:11" ht="18" customHeight="1" x14ac:dyDescent="0.25">
      <c r="B20" s="47" t="str">
        <f>'Sched B Project Services Price'!B18</f>
        <v>Pserv-8</v>
      </c>
      <c r="C20" s="143" t="str">
        <f>'Sched B Project Services Price'!C18</f>
        <v>Report Cards for each Module Contractor </v>
      </c>
      <c r="D20" s="48">
        <f>'Sched B Project Services Price'!D18</f>
        <v>0</v>
      </c>
      <c r="E20" s="48">
        <f>'Sched B Project Services Price'!E18</f>
        <v>0</v>
      </c>
      <c r="F20" s="48">
        <f>'Sched B Project Services Price'!F18</f>
        <v>0</v>
      </c>
      <c r="G20" s="48">
        <f>'Sched B Project Services Price'!G18</f>
        <v>0</v>
      </c>
      <c r="H20" s="48">
        <f>'Sched B Project Services Price'!H18</f>
        <v>0</v>
      </c>
      <c r="J20" s="297"/>
      <c r="K20" s="39"/>
    </row>
    <row r="21" spans="2:11" ht="18" customHeight="1" x14ac:dyDescent="0.25">
      <c r="B21" s="47" t="str">
        <f>'Sched B Project Services Price'!B19</f>
        <v>Pserv-9</v>
      </c>
      <c r="C21" s="143" t="str">
        <f>'Sched B Project Services Price'!C19</f>
        <v>Consolidated Report Card for all Module</v>
      </c>
      <c r="D21" s="48">
        <f>'Sched B Project Services Price'!D19</f>
        <v>0</v>
      </c>
      <c r="E21" s="48">
        <f>'Sched B Project Services Price'!E19</f>
        <v>0</v>
      </c>
      <c r="F21" s="48">
        <f>'Sched B Project Services Price'!F19</f>
        <v>0</v>
      </c>
      <c r="G21" s="48">
        <f>'Sched B Project Services Price'!G19</f>
        <v>0</v>
      </c>
      <c r="H21" s="48">
        <f>'Sched B Project Services Price'!H19</f>
        <v>0</v>
      </c>
      <c r="J21" s="297"/>
      <c r="K21" s="39"/>
    </row>
    <row r="22" spans="2:11" ht="18" customHeight="1" x14ac:dyDescent="0.25">
      <c r="B22" s="47" t="str">
        <f>'Sched B Project Services Price'!B20</f>
        <v>Pserv-10</v>
      </c>
      <c r="C22" s="143" t="str">
        <f>'Sched B Project Services Price'!C20</f>
        <v>Federal Reporting</v>
      </c>
      <c r="D22" s="48">
        <f>'Sched B Project Services Price'!D20</f>
        <v>0</v>
      </c>
      <c r="E22" s="48">
        <f>'Sched B Project Services Price'!E20</f>
        <v>0</v>
      </c>
      <c r="F22" s="48">
        <f>'Sched B Project Services Price'!F20</f>
        <v>0</v>
      </c>
      <c r="G22" s="48">
        <f>'Sched B Project Services Price'!G20</f>
        <v>0</v>
      </c>
      <c r="H22" s="48">
        <f>'Sched B Project Services Price'!H20</f>
        <v>0</v>
      </c>
      <c r="J22" s="297"/>
      <c r="K22" s="39"/>
    </row>
    <row r="23" spans="2:11" ht="18" customHeight="1" collapsed="1" x14ac:dyDescent="0.25">
      <c r="B23" s="47" t="str">
        <f>'Sched B Project Services Price'!B21</f>
        <v>Pserv-11</v>
      </c>
      <c r="C23" s="143" t="str">
        <f>'Sched B Project Services Price'!C21</f>
        <v>AMMP Dashboard</v>
      </c>
      <c r="D23" s="48">
        <f>'Sched B Project Services Price'!D21</f>
        <v>0</v>
      </c>
      <c r="E23" s="48">
        <f>'Sched B Project Services Price'!E21</f>
        <v>0</v>
      </c>
      <c r="F23" s="48">
        <f>'Sched B Project Services Price'!F21</f>
        <v>0</v>
      </c>
      <c r="G23" s="48">
        <f>'Sched B Project Services Price'!G21</f>
        <v>0</v>
      </c>
      <c r="H23" s="48">
        <f>'Sched B Project Services Price'!H21</f>
        <v>0</v>
      </c>
      <c r="J23" s="297"/>
      <c r="K23" s="39"/>
    </row>
    <row r="24" spans="2:11" ht="18" customHeight="1" x14ac:dyDescent="0.25">
      <c r="B24" s="47" t="str">
        <f>'Sched B Project Services Price'!B22</f>
        <v>Pserv-12</v>
      </c>
      <c r="C24" s="143" t="str">
        <f>'Sched B Project Services Price'!C22</f>
        <v>Requirements  Management Tool (RMT) Dashboard</v>
      </c>
      <c r="D24" s="48">
        <f>'Sched B Project Services Price'!D22</f>
        <v>0</v>
      </c>
      <c r="E24" s="48">
        <f>'Sched B Project Services Price'!E22</f>
        <v>0</v>
      </c>
      <c r="F24" s="48">
        <f>'Sched B Project Services Price'!F22</f>
        <v>0</v>
      </c>
      <c r="G24" s="48">
        <f>'Sched B Project Services Price'!G22</f>
        <v>0</v>
      </c>
      <c r="H24" s="48">
        <f>'Sched B Project Services Price'!H22</f>
        <v>0</v>
      </c>
      <c r="J24" s="297"/>
      <c r="K24" s="39"/>
    </row>
    <row r="25" spans="2:11" ht="18" customHeight="1" x14ac:dyDescent="0.25">
      <c r="B25" s="47" t="str">
        <f>'Sched B Project Services Price'!B23</f>
        <v>Pserv-13</v>
      </c>
      <c r="C25" s="143" t="str">
        <f>'Sched B Project Services Price'!C23</f>
        <v>EA Tool Dashboard</v>
      </c>
      <c r="D25" s="48">
        <f>'Sched B Project Services Price'!D23</f>
        <v>0</v>
      </c>
      <c r="E25" s="48">
        <f>'Sched B Project Services Price'!E23</f>
        <v>0</v>
      </c>
      <c r="F25" s="48">
        <f>'Sched B Project Services Price'!F23</f>
        <v>0</v>
      </c>
      <c r="G25" s="48">
        <f>'Sched B Project Services Price'!G23</f>
        <v>0</v>
      </c>
      <c r="H25" s="48">
        <f>'Sched B Project Services Price'!H23</f>
        <v>0</v>
      </c>
      <c r="J25" s="297"/>
      <c r="K25" s="39"/>
    </row>
    <row r="26" spans="2:11" ht="18" customHeight="1" x14ac:dyDescent="0.25">
      <c r="B26" s="47" t="str">
        <f>'Sched B Project Services Price'!B24</f>
        <v>Pserv-14</v>
      </c>
      <c r="C26" s="143" t="str">
        <f>'Sched B Project Services Price'!C24</f>
        <v>RTM and RRM Extract, Module RTM Upload</v>
      </c>
      <c r="D26" s="48">
        <f>'Sched B Project Services Price'!D24</f>
        <v>0</v>
      </c>
      <c r="E26" s="48">
        <f>'Sched B Project Services Price'!E24</f>
        <v>0</v>
      </c>
      <c r="F26" s="48">
        <f>'Sched B Project Services Price'!F24</f>
        <v>0</v>
      </c>
      <c r="G26" s="48">
        <f>'Sched B Project Services Price'!G24</f>
        <v>0</v>
      </c>
      <c r="H26" s="48">
        <f>'Sched B Project Services Price'!H24</f>
        <v>0</v>
      </c>
      <c r="J26" s="297"/>
      <c r="K26" s="39"/>
    </row>
    <row r="27" spans="2:11" ht="18" customHeight="1" x14ac:dyDescent="0.25">
      <c r="B27" s="47" t="str">
        <f>'Sched B Project Services Price'!B25</f>
        <v>Pserv-15</v>
      </c>
      <c r="C27" s="143" t="str">
        <f>'Sched B Project Services Price'!C25</f>
        <v>Advance Planning Documents (APDs) for  AMMP</v>
      </c>
      <c r="D27" s="48">
        <f>'Sched B Project Services Price'!D25</f>
        <v>0</v>
      </c>
      <c r="E27" s="48">
        <f>'Sched B Project Services Price'!E25</f>
        <v>0</v>
      </c>
      <c r="F27" s="48">
        <f>'Sched B Project Services Price'!F25</f>
        <v>0</v>
      </c>
      <c r="G27" s="48">
        <f>'Sched B Project Services Price'!G25</f>
        <v>0</v>
      </c>
      <c r="H27" s="48">
        <f>'Sched B Project Services Price'!H25</f>
        <v>0</v>
      </c>
      <c r="J27" s="297"/>
      <c r="K27" s="39"/>
    </row>
    <row r="28" spans="2:11" ht="18" customHeight="1" x14ac:dyDescent="0.25">
      <c r="B28" s="47" t="str">
        <f>'Sched B Project Services Price'!B26</f>
        <v>Pserv-16</v>
      </c>
      <c r="C28" s="143" t="str">
        <f>'Sched B Project Services Price'!C26</f>
        <v>Functional Analysis Documents</v>
      </c>
      <c r="D28" s="48">
        <f>'Sched B Project Services Price'!D26</f>
        <v>0</v>
      </c>
      <c r="E28" s="48">
        <f>'Sched B Project Services Price'!E26</f>
        <v>0</v>
      </c>
      <c r="F28" s="48">
        <f>'Sched B Project Services Price'!F26</f>
        <v>0</v>
      </c>
      <c r="G28" s="48">
        <f>'Sched B Project Services Price'!G26</f>
        <v>0</v>
      </c>
      <c r="H28" s="48">
        <f>'Sched B Project Services Price'!H26</f>
        <v>0</v>
      </c>
      <c r="J28" s="297"/>
      <c r="K28" s="39"/>
    </row>
    <row r="29" spans="2:11" ht="18" customHeight="1" x14ac:dyDescent="0.25">
      <c r="B29" s="47" t="str">
        <f>'Sched B Project Services Price'!B27</f>
        <v>Pserv-17</v>
      </c>
      <c r="C29" s="143" t="str">
        <f>'Sched B Project Services Price'!C27</f>
        <v>Business Process Improvement Report</v>
      </c>
      <c r="D29" s="48">
        <f>'Sched B Project Services Price'!D27</f>
        <v>0</v>
      </c>
      <c r="E29" s="48">
        <f>'Sched B Project Services Price'!E27</f>
        <v>0</v>
      </c>
      <c r="F29" s="48">
        <f>'Sched B Project Services Price'!F27</f>
        <v>0</v>
      </c>
      <c r="G29" s="48">
        <f>'Sched B Project Services Price'!G27</f>
        <v>0</v>
      </c>
      <c r="H29" s="48">
        <f>'Sched B Project Services Price'!H27</f>
        <v>0</v>
      </c>
      <c r="J29" s="297"/>
      <c r="K29" s="39"/>
    </row>
    <row r="30" spans="2:11" ht="18" customHeight="1" x14ac:dyDescent="0.25">
      <c r="B30" s="47" t="str">
        <f>'Sched B Project Services Price'!B28</f>
        <v>Pserv-18</v>
      </c>
      <c r="C30" s="143" t="str">
        <f>'Sched B Project Services Price'!C28</f>
        <v>Tools Training and Materials</v>
      </c>
      <c r="D30" s="48">
        <f>'Sched B Project Services Price'!D28</f>
        <v>0</v>
      </c>
      <c r="E30" s="48">
        <f>'Sched B Project Services Price'!E28</f>
        <v>0</v>
      </c>
      <c r="F30" s="48">
        <f>'Sched B Project Services Price'!F28</f>
        <v>0</v>
      </c>
      <c r="G30" s="48">
        <f>'Sched B Project Services Price'!G28</f>
        <v>0</v>
      </c>
      <c r="H30" s="48">
        <f>'Sched B Project Services Price'!H28</f>
        <v>0</v>
      </c>
      <c r="J30" s="297"/>
      <c r="K30" s="39"/>
    </row>
    <row r="31" spans="2:11" ht="18" customHeight="1" x14ac:dyDescent="0.25">
      <c r="B31" s="47" t="str">
        <f>'Sched B Project Services Price'!B29</f>
        <v>Pserv-19</v>
      </c>
      <c r="C31" s="143" t="str">
        <f>'Sched B Project Services Price'!C29</f>
        <v xml:space="preserve">Lesson Learned Sessions </v>
      </c>
      <c r="D31" s="48">
        <f>'Sched B Project Services Price'!D29</f>
        <v>0</v>
      </c>
      <c r="E31" s="48">
        <f>'Sched B Project Services Price'!E29</f>
        <v>0</v>
      </c>
      <c r="F31" s="48">
        <f>'Sched B Project Services Price'!F29</f>
        <v>0</v>
      </c>
      <c r="G31" s="48">
        <f>'Sched B Project Services Price'!G29</f>
        <v>0</v>
      </c>
      <c r="H31" s="48">
        <f>'Sched B Project Services Price'!H29</f>
        <v>0</v>
      </c>
      <c r="J31" s="297"/>
      <c r="K31" s="39"/>
    </row>
    <row r="32" spans="2:11" ht="18" customHeight="1" x14ac:dyDescent="0.25">
      <c r="B32" s="47" t="str">
        <f>'Sched B Project Services Price'!B30</f>
        <v>Pserv-20</v>
      </c>
      <c r="C32" s="143" t="str">
        <f>'Sched B Project Services Price'!C30</f>
        <v>PMO Audit Report</v>
      </c>
      <c r="D32" s="48">
        <f>'Sched B Project Services Price'!D30</f>
        <v>0</v>
      </c>
      <c r="E32" s="48">
        <f>'Sched B Project Services Price'!E30</f>
        <v>0</v>
      </c>
      <c r="F32" s="48">
        <f>'Sched B Project Services Price'!F30</f>
        <v>0</v>
      </c>
      <c r="G32" s="48">
        <f>'Sched B Project Services Price'!G30</f>
        <v>0</v>
      </c>
      <c r="H32" s="48">
        <f>'Sched B Project Services Price'!H30</f>
        <v>0</v>
      </c>
      <c r="J32" s="297"/>
      <c r="K32" s="39"/>
    </row>
    <row r="33" spans="2:11" ht="18" customHeight="1" x14ac:dyDescent="0.25">
      <c r="B33" s="47" t="str">
        <f>'Sched B Project Services Price'!B31</f>
        <v>Pserv-21</v>
      </c>
      <c r="C33" s="143" t="str">
        <f>'Sched B Project Services Price'!C31</f>
        <v>MEA Packages</v>
      </c>
      <c r="D33" s="48">
        <f>'Sched B Project Services Price'!D31</f>
        <v>0</v>
      </c>
      <c r="E33" s="48">
        <f>'Sched B Project Services Price'!E31</f>
        <v>0</v>
      </c>
      <c r="F33" s="48">
        <f>'Sched B Project Services Price'!F31</f>
        <v>0</v>
      </c>
      <c r="G33" s="48">
        <f>'Sched B Project Services Price'!G31</f>
        <v>0</v>
      </c>
      <c r="H33" s="48">
        <f>'Sched B Project Services Price'!H31</f>
        <v>0</v>
      </c>
      <c r="J33" s="297"/>
      <c r="K33" s="39"/>
    </row>
    <row r="34" spans="2:11" ht="18" customHeight="1" x14ac:dyDescent="0.25">
      <c r="B34" s="47" t="str">
        <f>'Sched B Project Services Price'!B32</f>
        <v>Pserv-22</v>
      </c>
      <c r="C34" s="143" t="str">
        <f>'Sched B Project Services Price'!C32</f>
        <v>Satisfaction Surveys</v>
      </c>
      <c r="D34" s="48">
        <f>'Sched B Project Services Price'!D32</f>
        <v>0</v>
      </c>
      <c r="E34" s="48">
        <f>'Sched B Project Services Price'!E32</f>
        <v>0</v>
      </c>
      <c r="F34" s="48">
        <f>'Sched B Project Services Price'!F32</f>
        <v>0</v>
      </c>
      <c r="G34" s="48">
        <f>'Sched B Project Services Price'!G32</f>
        <v>0</v>
      </c>
      <c r="H34" s="48">
        <f>'Sched B Project Services Price'!H32</f>
        <v>0</v>
      </c>
      <c r="J34" s="297"/>
      <c r="K34" s="39"/>
    </row>
    <row r="35" spans="2:11" ht="18" customHeight="1" x14ac:dyDescent="0.25">
      <c r="B35" s="47" t="str">
        <f>'Sched B Project Services Price'!B33</f>
        <v>Pserv-23</v>
      </c>
      <c r="C35" s="143" t="str">
        <f>'Sched B Project Services Price'!C33</f>
        <v>Modules support, monitoring and reporting</v>
      </c>
      <c r="D35" s="48">
        <f>'Sched B Project Services Price'!D33</f>
        <v>0</v>
      </c>
      <c r="E35" s="48">
        <f>'Sched B Project Services Price'!E33</f>
        <v>0</v>
      </c>
      <c r="F35" s="48">
        <f>'Sched B Project Services Price'!F33</f>
        <v>0</v>
      </c>
      <c r="G35" s="48">
        <f>'Sched B Project Services Price'!G33</f>
        <v>0</v>
      </c>
      <c r="H35" s="48">
        <f>'Sched B Project Services Price'!H33</f>
        <v>0</v>
      </c>
      <c r="J35" s="297"/>
      <c r="K35" s="39"/>
    </row>
    <row r="36" spans="2:11" ht="18" customHeight="1" x14ac:dyDescent="0.25">
      <c r="B36" s="130" t="str">
        <f>'Sched B Project Services Price'!B34</f>
        <v>Pserv-24</v>
      </c>
      <c r="C36" s="144" t="str">
        <f>'Sched B Project Services Price'!C34</f>
        <v>Modules Plans and documentations</v>
      </c>
      <c r="D36" s="131">
        <f>'Sched B Project Services Price'!D34</f>
        <v>0</v>
      </c>
      <c r="E36" s="48">
        <f>'Sched B Project Services Price'!E34</f>
        <v>0</v>
      </c>
      <c r="F36" s="131">
        <f>'Sched B Project Services Price'!F34</f>
        <v>0</v>
      </c>
      <c r="G36" s="131">
        <f>'Sched B Project Services Price'!G34</f>
        <v>0</v>
      </c>
      <c r="H36" s="131">
        <f>'Sched B Project Services Price'!H34</f>
        <v>0</v>
      </c>
      <c r="J36" s="297"/>
      <c r="K36" s="39"/>
    </row>
    <row r="37" spans="2:11" ht="18" customHeight="1" x14ac:dyDescent="0.25">
      <c r="B37" s="130" t="str">
        <f>'Sched B Project Services Price'!B35</f>
        <v>Pserv-25</v>
      </c>
      <c r="C37" s="144" t="str">
        <f>'Sched B Project Services Price'!C35</f>
        <v>Post Implementation Support Monitoring Plan</v>
      </c>
      <c r="D37" s="131">
        <f>'Sched B Project Services Price'!D35</f>
        <v>0</v>
      </c>
      <c r="E37" s="48">
        <f>'Sched B Project Services Price'!E35</f>
        <v>0</v>
      </c>
      <c r="F37" s="131">
        <f>'Sched B Project Services Price'!F35</f>
        <v>0</v>
      </c>
      <c r="G37" s="131">
        <f>'Sched B Project Services Price'!G35</f>
        <v>0</v>
      </c>
      <c r="H37" s="131">
        <f>'Sched B Project Services Price'!H35</f>
        <v>0</v>
      </c>
      <c r="J37" s="297"/>
      <c r="K37" s="39"/>
    </row>
    <row r="38" spans="2:11" ht="18" customHeight="1" x14ac:dyDescent="0.25">
      <c r="B38" s="130" t="str">
        <f>'Sched B Project Services Price'!B36</f>
        <v>Pserv-26</v>
      </c>
      <c r="C38" s="144" t="str">
        <f>'Sched B Project Services Price'!C36</f>
        <v>Transition to Operations Plan</v>
      </c>
      <c r="D38" s="131">
        <f>'Sched B Project Services Price'!D36</f>
        <v>0</v>
      </c>
      <c r="E38" s="48">
        <f>'Sched B Project Services Price'!E36</f>
        <v>0</v>
      </c>
      <c r="F38" s="131">
        <f>'Sched B Project Services Price'!F36</f>
        <v>0</v>
      </c>
      <c r="G38" s="131">
        <f>'Sched B Project Services Price'!G36</f>
        <v>0</v>
      </c>
      <c r="H38" s="131">
        <f>'Sched B Project Services Price'!H36</f>
        <v>0</v>
      </c>
      <c r="J38" s="297"/>
      <c r="K38" s="39"/>
    </row>
    <row r="39" spans="2:11" ht="18" customHeight="1" thickBot="1" x14ac:dyDescent="0.3">
      <c r="B39" s="130" t="str">
        <f>'Sched B Project Services Price'!B37</f>
        <v>Pserv-27</v>
      </c>
      <c r="C39" s="144" t="str">
        <f>'Sched B Project Services Price'!C37</f>
        <v xml:space="preserve">Module Close-out Plan </v>
      </c>
      <c r="D39" s="131">
        <f>'Sched B Project Services Price'!D37</f>
        <v>0</v>
      </c>
      <c r="E39" s="48">
        <f>'Sched B Project Services Price'!E37</f>
        <v>0</v>
      </c>
      <c r="F39" s="131">
        <f>'Sched B Project Services Price'!F37</f>
        <v>0</v>
      </c>
      <c r="G39" s="131">
        <f>'Sched B Project Services Price'!G37</f>
        <v>0</v>
      </c>
      <c r="H39" s="131">
        <f>'Sched B Project Services Price'!H37</f>
        <v>0</v>
      </c>
      <c r="J39" s="297"/>
      <c r="K39" s="39"/>
    </row>
    <row r="40" spans="2:11" ht="25.15" customHeight="1" thickTop="1" thickBot="1" x14ac:dyDescent="0.3">
      <c r="B40" s="301" t="s">
        <v>35</v>
      </c>
      <c r="C40" s="302"/>
      <c r="D40" s="151">
        <f>'Sched C Deliverables Price'!D10</f>
        <v>0</v>
      </c>
      <c r="E40" s="151">
        <f>'Sched C Deliverables Price'!E10</f>
        <v>0</v>
      </c>
      <c r="F40" s="151">
        <f>'Sched C Deliverables Price'!F10</f>
        <v>0</v>
      </c>
      <c r="G40" s="151">
        <f>'Sched C Deliverables Price'!G10</f>
        <v>0</v>
      </c>
      <c r="H40" s="151">
        <f>'Sched C Deliverables Price'!H10</f>
        <v>0</v>
      </c>
      <c r="J40" s="297"/>
      <c r="K40" s="39"/>
    </row>
    <row r="41" spans="2:11" ht="22.15" customHeight="1" thickBot="1" x14ac:dyDescent="0.3">
      <c r="B41" s="152" t="s">
        <v>36</v>
      </c>
      <c r="C41" s="153" t="s">
        <v>37</v>
      </c>
      <c r="D41" s="236">
        <f>'Sched C Deliverables Price'!D11</f>
        <v>0</v>
      </c>
      <c r="E41" s="236">
        <f>'Sched C Deliverables Price'!E11</f>
        <v>0</v>
      </c>
      <c r="F41" s="236">
        <f>'Sched C Deliverables Price'!F11</f>
        <v>0</v>
      </c>
      <c r="G41" s="236">
        <f>'Sched C Deliverables Price'!G11</f>
        <v>0</v>
      </c>
      <c r="H41" s="236">
        <f>'Sched C Deliverables Price'!H11</f>
        <v>0</v>
      </c>
      <c r="J41" s="297"/>
      <c r="K41" s="39"/>
    </row>
    <row r="42" spans="2:11" ht="18" customHeight="1" thickTop="1" thickBot="1" x14ac:dyDescent="0.3">
      <c r="B42" s="49" t="str">
        <f>'Sched C Deliverables Price'!B12</f>
        <v>COM-03</v>
      </c>
      <c r="C42" s="145" t="str">
        <f>'Sched C Deliverables Price'!C12</f>
        <v>PMO Resource Management Plan</v>
      </c>
      <c r="D42" s="50">
        <f>'Sched C Deliverables Price'!D12</f>
        <v>0</v>
      </c>
      <c r="E42" s="50">
        <f>'Sched C Deliverables Price'!E12</f>
        <v>0</v>
      </c>
      <c r="F42" s="50">
        <f>'Sched C Deliverables Price'!F12</f>
        <v>0</v>
      </c>
      <c r="G42" s="50">
        <f>'Sched C Deliverables Price'!G12</f>
        <v>0</v>
      </c>
      <c r="H42" s="50">
        <f>'Sched C Deliverables Price'!H12</f>
        <v>0</v>
      </c>
      <c r="J42" s="297"/>
      <c r="K42" s="39"/>
    </row>
    <row r="43" spans="2:11" ht="18" customHeight="1" thickBot="1" x14ac:dyDescent="0.3">
      <c r="B43" s="49" t="str">
        <f>'Sched C Deliverables Price'!B13</f>
        <v>COM-4</v>
      </c>
      <c r="C43" s="145" t="str">
        <f>'Sched C Deliverables Price'!C13</f>
        <v>Physical and Data Security Plan</v>
      </c>
      <c r="D43" s="50">
        <f>'Sched C Deliverables Price'!D13</f>
        <v>0</v>
      </c>
      <c r="E43" s="50">
        <f>'Sched C Deliverables Price'!E13</f>
        <v>0</v>
      </c>
      <c r="F43" s="50">
        <f>'Sched C Deliverables Price'!F13</f>
        <v>0</v>
      </c>
      <c r="G43" s="50">
        <f>'Sched C Deliverables Price'!G13</f>
        <v>0</v>
      </c>
      <c r="H43" s="50">
        <f>'Sched C Deliverables Price'!H13</f>
        <v>0</v>
      </c>
      <c r="J43" s="297"/>
      <c r="K43" s="39"/>
    </row>
    <row r="44" spans="2:11" ht="18" customHeight="1" thickBot="1" x14ac:dyDescent="0.3">
      <c r="B44" s="49" t="str">
        <f>'Sched C Deliverables Price'!B14</f>
        <v>COM-6-A</v>
      </c>
      <c r="C44" s="145" t="str">
        <f>'Sched C Deliverables Price'!C14</f>
        <v xml:space="preserve">AMMP-Program Responsibility Assignment Matrix (RAM)  </v>
      </c>
      <c r="D44" s="50">
        <f>'Sched C Deliverables Price'!D14</f>
        <v>0</v>
      </c>
      <c r="E44" s="50">
        <f>'Sched C Deliverables Price'!E14</f>
        <v>0</v>
      </c>
      <c r="F44" s="50">
        <f>'Sched C Deliverables Price'!F14</f>
        <v>0</v>
      </c>
      <c r="G44" s="50">
        <f>'Sched C Deliverables Price'!G14</f>
        <v>0</v>
      </c>
      <c r="H44" s="50">
        <f>'Sched C Deliverables Price'!H14</f>
        <v>0</v>
      </c>
      <c r="J44" s="297"/>
      <c r="K44" s="39"/>
    </row>
    <row r="45" spans="2:11" ht="18" customHeight="1" thickBot="1" x14ac:dyDescent="0.3">
      <c r="B45" s="49" t="str">
        <f>'Sched C Deliverables Price'!B15</f>
        <v>COM-7</v>
      </c>
      <c r="C45" s="145" t="str">
        <f>'Sched C Deliverables Price'!C15</f>
        <v>Artifact Development and Approval Document</v>
      </c>
      <c r="D45" s="50">
        <f>'Sched C Deliverables Price'!D15</f>
        <v>0</v>
      </c>
      <c r="E45" s="50">
        <f>'Sched C Deliverables Price'!E15</f>
        <v>0</v>
      </c>
      <c r="F45" s="50">
        <f>'Sched C Deliverables Price'!F15</f>
        <v>0</v>
      </c>
      <c r="G45" s="50">
        <f>'Sched C Deliverables Price'!G15</f>
        <v>0</v>
      </c>
      <c r="H45" s="50">
        <f>'Sched C Deliverables Price'!H15</f>
        <v>0</v>
      </c>
      <c r="J45" s="297"/>
      <c r="K45" s="39"/>
    </row>
    <row r="46" spans="2:11" ht="18" customHeight="1" thickBot="1" x14ac:dyDescent="0.3">
      <c r="B46" s="49" t="str">
        <f>'Sched C Deliverables Price'!B16</f>
        <v>COM-8</v>
      </c>
      <c r="C46" s="145" t="str">
        <f>'Sched C Deliverables Price'!C16</f>
        <v xml:space="preserve">Meeting Protocols Reference Guide </v>
      </c>
      <c r="D46" s="50">
        <f>'Sched C Deliverables Price'!D16</f>
        <v>0</v>
      </c>
      <c r="E46" s="50">
        <f>'Sched C Deliverables Price'!E16</f>
        <v>0</v>
      </c>
      <c r="F46" s="50">
        <f>'Sched C Deliverables Price'!F16</f>
        <v>0</v>
      </c>
      <c r="G46" s="50">
        <f>'Sched C Deliverables Price'!G16</f>
        <v>0</v>
      </c>
      <c r="H46" s="50">
        <f>'Sched C Deliverables Price'!H16</f>
        <v>0</v>
      </c>
      <c r="J46" s="297"/>
      <c r="K46" s="39"/>
    </row>
    <row r="47" spans="2:11" ht="18" customHeight="1" thickBot="1" x14ac:dyDescent="0.3">
      <c r="B47" s="49" t="str">
        <f>'Sched C Deliverables Price'!B17</f>
        <v>COM-9</v>
      </c>
      <c r="C47" s="145" t="str">
        <f>'Sched C Deliverables Price'!C17</f>
        <v>Corrective Action Plan</v>
      </c>
      <c r="D47" s="50">
        <f>'Sched C Deliverables Price'!D17</f>
        <v>0</v>
      </c>
      <c r="E47" s="50">
        <f>'Sched C Deliverables Price'!E17</f>
        <v>0</v>
      </c>
      <c r="F47" s="50">
        <f>'Sched C Deliverables Price'!F17</f>
        <v>0</v>
      </c>
      <c r="G47" s="50">
        <f>'Sched C Deliverables Price'!G17</f>
        <v>0</v>
      </c>
      <c r="H47" s="50">
        <f>'Sched C Deliverables Price'!H17</f>
        <v>0</v>
      </c>
      <c r="J47" s="297"/>
      <c r="K47" s="39"/>
    </row>
    <row r="48" spans="2:11" ht="18" customHeight="1" thickBot="1" x14ac:dyDescent="0.3">
      <c r="B48" s="49" t="str">
        <f>'Sched C Deliverables Price'!B18</f>
        <v>COM-10</v>
      </c>
      <c r="C48" s="145" t="str">
        <f>'Sched C Deliverables Price'!C18</f>
        <v>Scope Management Plan </v>
      </c>
      <c r="D48" s="50">
        <f>'Sched C Deliverables Price'!D18</f>
        <v>0</v>
      </c>
      <c r="E48" s="50">
        <f>'Sched C Deliverables Price'!E18</f>
        <v>0</v>
      </c>
      <c r="F48" s="50">
        <f>'Sched C Deliverables Price'!F18</f>
        <v>0</v>
      </c>
      <c r="G48" s="50">
        <f>'Sched C Deliverables Price'!G18</f>
        <v>0</v>
      </c>
      <c r="H48" s="50">
        <f>'Sched C Deliverables Price'!H18</f>
        <v>0</v>
      </c>
      <c r="J48" s="297"/>
      <c r="K48" s="39"/>
    </row>
    <row r="49" spans="2:11" ht="18" customHeight="1" thickBot="1" x14ac:dyDescent="0.3">
      <c r="B49" s="49" t="str">
        <f>'Sched C Deliverables Price'!B19</f>
        <v>COM-11</v>
      </c>
      <c r="C49" s="145" t="str">
        <f>'Sched C Deliverables Price'!C19</f>
        <v xml:space="preserve">AMMP-Program Communication Management Plan </v>
      </c>
      <c r="D49" s="50">
        <f>'Sched C Deliverables Price'!D19</f>
        <v>0</v>
      </c>
      <c r="E49" s="50">
        <f>'Sched C Deliverables Price'!E19</f>
        <v>0</v>
      </c>
      <c r="F49" s="50">
        <f>'Sched C Deliverables Price'!F19</f>
        <v>0</v>
      </c>
      <c r="G49" s="50">
        <f>'Sched C Deliverables Price'!G19</f>
        <v>0</v>
      </c>
      <c r="H49" s="50">
        <f>'Sched C Deliverables Price'!H19</f>
        <v>0</v>
      </c>
      <c r="J49" s="297"/>
      <c r="K49" s="39"/>
    </row>
    <row r="50" spans="2:11" ht="18" customHeight="1" thickBot="1" x14ac:dyDescent="0.3">
      <c r="B50" s="49" t="str">
        <f>'Sched C Deliverables Price'!B20</f>
        <v>COM-13</v>
      </c>
      <c r="C50" s="145" t="str">
        <f>'Sched C Deliverables Price'!C20</f>
        <v>CMS Reporting</v>
      </c>
      <c r="D50" s="50">
        <f>'Sched C Deliverables Price'!D20</f>
        <v>0</v>
      </c>
      <c r="E50" s="50">
        <f>'Sched C Deliverables Price'!E20</f>
        <v>0</v>
      </c>
      <c r="F50" s="50">
        <f>'Sched C Deliverables Price'!F20</f>
        <v>0</v>
      </c>
      <c r="G50" s="50">
        <f>'Sched C Deliverables Price'!G20</f>
        <v>0</v>
      </c>
      <c r="H50" s="50">
        <f>'Sched C Deliverables Price'!H20</f>
        <v>0</v>
      </c>
      <c r="J50" s="297"/>
      <c r="K50" s="39"/>
    </row>
    <row r="51" spans="2:11" ht="18" customHeight="1" thickBot="1" x14ac:dyDescent="0.3">
      <c r="B51" s="49" t="str">
        <f>'Sched C Deliverables Price'!B21</f>
        <v>COM-15</v>
      </c>
      <c r="C51" s="145" t="str">
        <f>'Sched C Deliverables Price'!C21</f>
        <v>AMMP Conversion Management Strategy</v>
      </c>
      <c r="D51" s="50">
        <f>'Sched C Deliverables Price'!D21</f>
        <v>0</v>
      </c>
      <c r="E51" s="50">
        <f>'Sched C Deliverables Price'!E21</f>
        <v>0</v>
      </c>
      <c r="F51" s="50">
        <f>'Sched C Deliverables Price'!F21</f>
        <v>0</v>
      </c>
      <c r="G51" s="50">
        <f>'Sched C Deliverables Price'!G21</f>
        <v>0</v>
      </c>
      <c r="H51" s="50">
        <f>'Sched C Deliverables Price'!H21</f>
        <v>0</v>
      </c>
      <c r="J51" s="297"/>
      <c r="K51" s="39"/>
    </row>
    <row r="52" spans="2:11" ht="18" customHeight="1" thickBot="1" x14ac:dyDescent="0.3">
      <c r="B52" s="49" t="str">
        <f>'Sched C Deliverables Price'!B22</f>
        <v>COM-16</v>
      </c>
      <c r="C52" s="145" t="str">
        <f>'Sched C Deliverables Price'!C22</f>
        <v>AMMP - Program Certification Management Plan</v>
      </c>
      <c r="D52" s="50">
        <f>'Sched C Deliverables Price'!D22</f>
        <v>0</v>
      </c>
      <c r="E52" s="50">
        <f>'Sched C Deliverables Price'!E22</f>
        <v>0</v>
      </c>
      <c r="F52" s="50">
        <f>'Sched C Deliverables Price'!F22</f>
        <v>0</v>
      </c>
      <c r="G52" s="50">
        <f>'Sched C Deliverables Price'!G22</f>
        <v>0</v>
      </c>
      <c r="H52" s="50">
        <f>'Sched C Deliverables Price'!H22</f>
        <v>0</v>
      </c>
      <c r="J52" s="297"/>
      <c r="K52" s="39"/>
    </row>
    <row r="53" spans="2:11" ht="18" customHeight="1" thickBot="1" x14ac:dyDescent="0.3">
      <c r="B53" s="49" t="str">
        <f>'Sched C Deliverables Price'!B23</f>
        <v>COM-16-A</v>
      </c>
      <c r="C53" s="145" t="str">
        <f>'Sched C Deliverables Price'!C23</f>
        <v>Post Implementation Support Monitoring Strategy</v>
      </c>
      <c r="D53" s="50">
        <f>'Sched C Deliverables Price'!D23</f>
        <v>0</v>
      </c>
      <c r="E53" s="50">
        <f>'Sched C Deliverables Price'!E23</f>
        <v>0</v>
      </c>
      <c r="F53" s="50">
        <f>'Sched C Deliverables Price'!F23</f>
        <v>0</v>
      </c>
      <c r="G53" s="50">
        <f>'Sched C Deliverables Price'!G23</f>
        <v>0</v>
      </c>
      <c r="H53" s="50">
        <f>'Sched C Deliverables Price'!H23</f>
        <v>0</v>
      </c>
      <c r="J53" s="297"/>
      <c r="K53" s="39"/>
    </row>
    <row r="54" spans="2:11" ht="18" customHeight="1" thickBot="1" x14ac:dyDescent="0.3">
      <c r="B54" s="49" t="str">
        <f>'Sched C Deliverables Price'!B24</f>
        <v>COM-17</v>
      </c>
      <c r="C54" s="145" t="str">
        <f>'Sched C Deliverables Price'!C24</f>
        <v>Project Close Out Strategy</v>
      </c>
      <c r="D54" s="50">
        <f>'Sched C Deliverables Price'!D24</f>
        <v>0</v>
      </c>
      <c r="E54" s="50">
        <f>'Sched C Deliverables Price'!E24</f>
        <v>0</v>
      </c>
      <c r="F54" s="50">
        <f>'Sched C Deliverables Price'!F24</f>
        <v>0</v>
      </c>
      <c r="G54" s="50">
        <f>'Sched C Deliverables Price'!G24</f>
        <v>0</v>
      </c>
      <c r="H54" s="50">
        <f>'Sched C Deliverables Price'!H24</f>
        <v>0</v>
      </c>
      <c r="J54" s="297"/>
      <c r="K54" s="39"/>
    </row>
    <row r="55" spans="2:11" ht="18" customHeight="1" thickBot="1" x14ac:dyDescent="0.3">
      <c r="B55" s="49" t="str">
        <f>'Sched C Deliverables Price'!B25</f>
        <v>COM-18</v>
      </c>
      <c r="C55" s="145" t="str">
        <f>'Sched C Deliverables Price'!C25</f>
        <v>Turnover Management Plan</v>
      </c>
      <c r="D55" s="50">
        <f>'Sched C Deliverables Price'!D25</f>
        <v>0</v>
      </c>
      <c r="E55" s="50">
        <f>'Sched C Deliverables Price'!E25</f>
        <v>0</v>
      </c>
      <c r="F55" s="50">
        <f>'Sched C Deliverables Price'!F25</f>
        <v>0</v>
      </c>
      <c r="G55" s="50">
        <f>'Sched C Deliverables Price'!G25</f>
        <v>0</v>
      </c>
      <c r="H55" s="50">
        <f>'Sched C Deliverables Price'!H25</f>
        <v>0</v>
      </c>
      <c r="J55" s="297"/>
      <c r="K55" s="39"/>
    </row>
    <row r="56" spans="2:11" ht="18" customHeight="1" thickBot="1" x14ac:dyDescent="0.3">
      <c r="B56" s="49" t="str">
        <f>'Sched C Deliverables Price'!B26</f>
        <v>COM-20-1</v>
      </c>
      <c r="C56" s="145" t="str">
        <f>'Sched C Deliverables Price'!C26</f>
        <v>AMMP Dashboard - User Guide</v>
      </c>
      <c r="D56" s="50">
        <f>'Sched C Deliverables Price'!D26</f>
        <v>0</v>
      </c>
      <c r="E56" s="50">
        <f>'Sched C Deliverables Price'!E26</f>
        <v>0</v>
      </c>
      <c r="F56" s="50">
        <f>'Sched C Deliverables Price'!F26</f>
        <v>0</v>
      </c>
      <c r="G56" s="50">
        <f>'Sched C Deliverables Price'!G26</f>
        <v>0</v>
      </c>
      <c r="H56" s="50">
        <f>'Sched C Deliverables Price'!H26</f>
        <v>0</v>
      </c>
      <c r="J56" s="297"/>
      <c r="K56" s="39"/>
    </row>
    <row r="57" spans="2:11" ht="18" customHeight="1" thickBot="1" x14ac:dyDescent="0.3">
      <c r="B57" s="49" t="str">
        <f>'Sched C Deliverables Price'!B27</f>
        <v>COM-New1</v>
      </c>
      <c r="C57" s="145" t="str">
        <f>'Sched C Deliverables Price'!C27</f>
        <v>AMMP Roadmap</v>
      </c>
      <c r="D57" s="50">
        <f>'Sched C Deliverables Price'!D27</f>
        <v>0</v>
      </c>
      <c r="E57" s="50">
        <f>'Sched C Deliverables Price'!E27</f>
        <v>0</v>
      </c>
      <c r="F57" s="50">
        <f>'Sched C Deliverables Price'!F27</f>
        <v>0</v>
      </c>
      <c r="G57" s="50">
        <f>'Sched C Deliverables Price'!G27</f>
        <v>0</v>
      </c>
      <c r="H57" s="50">
        <f>'Sched C Deliverables Price'!H27</f>
        <v>0</v>
      </c>
      <c r="J57" s="297"/>
      <c r="K57" s="39"/>
    </row>
    <row r="58" spans="2:11" ht="18" customHeight="1" thickBot="1" x14ac:dyDescent="0.3">
      <c r="B58" s="49" t="str">
        <f>'Sched C Deliverables Price'!B28</f>
        <v>COM-New2</v>
      </c>
      <c r="C58" s="145" t="str">
        <f>'Sched C Deliverables Price'!C28</f>
        <v>AMMP Phasing Plan</v>
      </c>
      <c r="D58" s="50">
        <f>'Sched C Deliverables Price'!D28</f>
        <v>0</v>
      </c>
      <c r="E58" s="50">
        <f>'Sched C Deliverables Price'!E28</f>
        <v>0</v>
      </c>
      <c r="F58" s="50">
        <f>'Sched C Deliverables Price'!F28</f>
        <v>0</v>
      </c>
      <c r="G58" s="50">
        <f>'Sched C Deliverables Price'!G28</f>
        <v>0</v>
      </c>
      <c r="H58" s="50">
        <f>'Sched C Deliverables Price'!H28</f>
        <v>0</v>
      </c>
      <c r="J58" s="297"/>
      <c r="K58" s="39"/>
    </row>
    <row r="59" spans="2:11" ht="18" customHeight="1" thickBot="1" x14ac:dyDescent="0.3">
      <c r="B59" s="49" t="str">
        <f>'Sched C Deliverables Price'!B29</f>
        <v>COM-New3</v>
      </c>
      <c r="C59" s="145" t="str">
        <f>'Sched C Deliverables Price'!C29</f>
        <v>AMMP Strategic Planning</v>
      </c>
      <c r="D59" s="50">
        <f>'Sched C Deliverables Price'!D29</f>
        <v>0</v>
      </c>
      <c r="E59" s="50">
        <f>'Sched C Deliverables Price'!E29</f>
        <v>0</v>
      </c>
      <c r="F59" s="50">
        <f>'Sched C Deliverables Price'!F29</f>
        <v>0</v>
      </c>
      <c r="G59" s="50">
        <f>'Sched C Deliverables Price'!G29</f>
        <v>0</v>
      </c>
      <c r="H59" s="50">
        <f>'Sched C Deliverables Price'!H29</f>
        <v>0</v>
      </c>
      <c r="J59" s="297"/>
      <c r="K59" s="39"/>
    </row>
    <row r="60" spans="2:11" ht="18" customHeight="1" thickBot="1" x14ac:dyDescent="0.3">
      <c r="B60" s="49" t="str">
        <f>'Sched C Deliverables Price'!B30</f>
        <v>COM-New4</v>
      </c>
      <c r="C60" s="145" t="str">
        <f>'Sched C Deliverables Price'!C30</f>
        <v>Governance Board Charters</v>
      </c>
      <c r="D60" s="50">
        <f>'Sched C Deliverables Price'!D30</f>
        <v>0</v>
      </c>
      <c r="E60" s="50">
        <f>'Sched C Deliverables Price'!E30</f>
        <v>0</v>
      </c>
      <c r="F60" s="50">
        <f>'Sched C Deliverables Price'!F30</f>
        <v>0</v>
      </c>
      <c r="G60" s="50">
        <f>'Sched C Deliverables Price'!G30</f>
        <v>0</v>
      </c>
      <c r="H60" s="50">
        <f>'Sched C Deliverables Price'!H30</f>
        <v>0</v>
      </c>
      <c r="J60" s="297"/>
      <c r="K60" s="39"/>
    </row>
    <row r="61" spans="2:11" ht="18" customHeight="1" thickBot="1" x14ac:dyDescent="0.3">
      <c r="B61" s="49" t="str">
        <f>'Sched C Deliverables Price'!B31</f>
        <v>COM-New5</v>
      </c>
      <c r="C61" s="145" t="str">
        <f>'Sched C Deliverables Price'!C31</f>
        <v>AMMP Tools and Maintenance and Configurations</v>
      </c>
      <c r="D61" s="50">
        <f>'Sched C Deliverables Price'!D31</f>
        <v>0</v>
      </c>
      <c r="E61" s="50">
        <f>'Sched C Deliverables Price'!E31</f>
        <v>0</v>
      </c>
      <c r="F61" s="50">
        <f>'Sched C Deliverables Price'!F31</f>
        <v>0</v>
      </c>
      <c r="G61" s="50">
        <f>'Sched C Deliverables Price'!G31</f>
        <v>0</v>
      </c>
      <c r="H61" s="50">
        <f>'Sched C Deliverables Price'!H31</f>
        <v>0</v>
      </c>
      <c r="J61" s="297"/>
      <c r="K61" s="39"/>
    </row>
    <row r="62" spans="2:11" ht="18" customHeight="1" thickBot="1" x14ac:dyDescent="0.3">
      <c r="B62" s="49" t="str">
        <f>'Sched C Deliverables Price'!B32</f>
        <v>PMO-2-b</v>
      </c>
      <c r="C62" s="145" t="str">
        <f>'Sched C Deliverables Price'!C32</f>
        <v xml:space="preserve"> Onboarding Offboarding Plan</v>
      </c>
      <c r="D62" s="50">
        <f>'Sched C Deliverables Price'!D32</f>
        <v>0</v>
      </c>
      <c r="E62" s="50">
        <f>'Sched C Deliverables Price'!E32</f>
        <v>0</v>
      </c>
      <c r="F62" s="50">
        <f>'Sched C Deliverables Price'!F32</f>
        <v>0</v>
      </c>
      <c r="G62" s="50">
        <f>'Sched C Deliverables Price'!G32</f>
        <v>0</v>
      </c>
      <c r="H62" s="50">
        <f>'Sched C Deliverables Price'!H32</f>
        <v>0</v>
      </c>
      <c r="J62" s="297"/>
      <c r="K62" s="39"/>
    </row>
    <row r="63" spans="2:11" ht="18" customHeight="1" thickBot="1" x14ac:dyDescent="0.3">
      <c r="B63" s="49" t="str">
        <f>'Sched C Deliverables Price'!B33</f>
        <v>PMO-2-c</v>
      </c>
      <c r="C63" s="145" t="str">
        <f>'Sched C Deliverables Price'!C33</f>
        <v>Kick-off Meetings Protocol Guide</v>
      </c>
      <c r="D63" s="50">
        <f>'Sched C Deliverables Price'!D33</f>
        <v>0</v>
      </c>
      <c r="E63" s="50">
        <f>'Sched C Deliverables Price'!E33</f>
        <v>0</v>
      </c>
      <c r="F63" s="50">
        <f>'Sched C Deliverables Price'!F33</f>
        <v>0</v>
      </c>
      <c r="G63" s="50">
        <f>'Sched C Deliverables Price'!G33</f>
        <v>0</v>
      </c>
      <c r="H63" s="50">
        <f>'Sched C Deliverables Price'!H33</f>
        <v>0</v>
      </c>
      <c r="J63" s="297"/>
      <c r="K63" s="39"/>
    </row>
    <row r="64" spans="2:11" ht="18" customHeight="1" thickBot="1" x14ac:dyDescent="0.3">
      <c r="B64" s="49" t="str">
        <f>'Sched C Deliverables Price'!B34</f>
        <v>PMO-2-i</v>
      </c>
      <c r="C64" s="145" t="str">
        <f>'Sched C Deliverables Price'!C34</f>
        <v xml:space="preserve">Risk Management Plan </v>
      </c>
      <c r="D64" s="50">
        <f>'Sched C Deliverables Price'!D34</f>
        <v>0</v>
      </c>
      <c r="E64" s="50">
        <f>'Sched C Deliverables Price'!E34</f>
        <v>0</v>
      </c>
      <c r="F64" s="50">
        <f>'Sched C Deliverables Price'!F34</f>
        <v>0</v>
      </c>
      <c r="G64" s="50">
        <f>'Sched C Deliverables Price'!G34</f>
        <v>0</v>
      </c>
      <c r="H64" s="50">
        <f>'Sched C Deliverables Price'!H34</f>
        <v>0</v>
      </c>
      <c r="J64" s="297"/>
      <c r="K64" s="39"/>
    </row>
    <row r="65" spans="2:11" ht="18" customHeight="1" thickBot="1" x14ac:dyDescent="0.3">
      <c r="B65" s="49" t="str">
        <f>'Sched C Deliverables Price'!B35</f>
        <v>PMO-2-j</v>
      </c>
      <c r="C65" s="145" t="str">
        <f>'Sched C Deliverables Price'!C35</f>
        <v xml:space="preserve">Issue Management Plan </v>
      </c>
      <c r="D65" s="50">
        <f>'Sched C Deliverables Price'!D35</f>
        <v>0</v>
      </c>
      <c r="E65" s="50">
        <f>'Sched C Deliverables Price'!E35</f>
        <v>0</v>
      </c>
      <c r="F65" s="50">
        <f>'Sched C Deliverables Price'!F35</f>
        <v>0</v>
      </c>
      <c r="G65" s="50">
        <f>'Sched C Deliverables Price'!G35</f>
        <v>0</v>
      </c>
      <c r="H65" s="50">
        <f>'Sched C Deliverables Price'!H35</f>
        <v>0</v>
      </c>
      <c r="J65" s="297"/>
      <c r="K65" s="39"/>
    </row>
    <row r="66" spans="2:11" ht="18" customHeight="1" thickBot="1" x14ac:dyDescent="0.3">
      <c r="B66" s="49" t="str">
        <f>'Sched C Deliverables Price'!B36</f>
        <v>PMO-2-k</v>
      </c>
      <c r="C66" s="145" t="str">
        <f>'Sched C Deliverables Price'!C36</f>
        <v>Quality Management Plan (QMP)</v>
      </c>
      <c r="D66" s="50">
        <f>'Sched C Deliverables Price'!D36</f>
        <v>0</v>
      </c>
      <c r="E66" s="50">
        <f>'Sched C Deliverables Price'!E36</f>
        <v>0</v>
      </c>
      <c r="F66" s="50">
        <f>'Sched C Deliverables Price'!F36</f>
        <v>0</v>
      </c>
      <c r="G66" s="50">
        <f>'Sched C Deliverables Price'!G36</f>
        <v>0</v>
      </c>
      <c r="H66" s="50">
        <f>'Sched C Deliverables Price'!H36</f>
        <v>0</v>
      </c>
      <c r="J66" s="297"/>
      <c r="K66" s="39"/>
    </row>
    <row r="67" spans="2:11" ht="18" customHeight="1" thickBot="1" x14ac:dyDescent="0.3">
      <c r="B67" s="49" t="str">
        <f>'Sched C Deliverables Price'!B37</f>
        <v>PMO-2-k-03</v>
      </c>
      <c r="C67" s="145" t="str">
        <f>'Sched C Deliverables Price'!C37</f>
        <v>AMMP Style Guide</v>
      </c>
      <c r="D67" s="50">
        <f>'Sched C Deliverables Price'!D37</f>
        <v>0</v>
      </c>
      <c r="E67" s="50">
        <f>'Sched C Deliverables Price'!E37</f>
        <v>0</v>
      </c>
      <c r="F67" s="50">
        <f>'Sched C Deliverables Price'!F37</f>
        <v>0</v>
      </c>
      <c r="G67" s="50">
        <f>'Sched C Deliverables Price'!G37</f>
        <v>0</v>
      </c>
      <c r="H67" s="50">
        <f>'Sched C Deliverables Price'!H37</f>
        <v>0</v>
      </c>
      <c r="J67" s="297"/>
      <c r="K67" s="39"/>
    </row>
    <row r="68" spans="2:11" ht="18" customHeight="1" thickBot="1" x14ac:dyDescent="0.3">
      <c r="B68" s="49" t="str">
        <f>'Sched C Deliverables Price'!B38</f>
        <v>PMO-2-n-02</v>
      </c>
      <c r="C68" s="145" t="str">
        <f>'Sched C Deliverables Price'!C38</f>
        <v>Action Items Protocol Reference Guide </v>
      </c>
      <c r="D68" s="50">
        <f>'Sched C Deliverables Price'!D38</f>
        <v>0</v>
      </c>
      <c r="E68" s="50">
        <f>'Sched C Deliverables Price'!E38</f>
        <v>0</v>
      </c>
      <c r="F68" s="50">
        <f>'Sched C Deliverables Price'!F38</f>
        <v>0</v>
      </c>
      <c r="G68" s="50">
        <f>'Sched C Deliverables Price'!G38</f>
        <v>0</v>
      </c>
      <c r="H68" s="50">
        <f>'Sched C Deliverables Price'!H38</f>
        <v>0</v>
      </c>
      <c r="J68" s="297"/>
      <c r="K68" s="39"/>
    </row>
    <row r="69" spans="2:11" ht="18" customHeight="1" thickBot="1" x14ac:dyDescent="0.3">
      <c r="B69" s="49" t="str">
        <f>'Sched C Deliverables Price'!B39</f>
        <v>PMO-2-n-03</v>
      </c>
      <c r="C69" s="145" t="str">
        <f>'Sched C Deliverables Price'!C39</f>
        <v>Decisions Protocol Reference Guide </v>
      </c>
      <c r="D69" s="50">
        <f>'Sched C Deliverables Price'!D39</f>
        <v>0</v>
      </c>
      <c r="E69" s="50">
        <f>'Sched C Deliverables Price'!E39</f>
        <v>0</v>
      </c>
      <c r="F69" s="50">
        <f>'Sched C Deliverables Price'!F39</f>
        <v>0</v>
      </c>
      <c r="G69" s="50">
        <f>'Sched C Deliverables Price'!G39</f>
        <v>0</v>
      </c>
      <c r="H69" s="50">
        <f>'Sched C Deliverables Price'!H39</f>
        <v>0</v>
      </c>
      <c r="J69" s="297"/>
      <c r="K69" s="39"/>
    </row>
    <row r="70" spans="2:11" ht="18" customHeight="1" thickBot="1" x14ac:dyDescent="0.3">
      <c r="B70" s="49" t="str">
        <f>'Sched C Deliverables Price'!B40</f>
        <v>PMO-2-n-04</v>
      </c>
      <c r="C70" s="145" t="str">
        <f>'Sched C Deliverables Price'!C40</f>
        <v>Invoice Protocols Reference Guide</v>
      </c>
      <c r="D70" s="50">
        <f>'Sched C Deliverables Price'!D40</f>
        <v>0</v>
      </c>
      <c r="E70" s="50">
        <f>'Sched C Deliverables Price'!E40</f>
        <v>0</v>
      </c>
      <c r="F70" s="50">
        <f>'Sched C Deliverables Price'!F40</f>
        <v>0</v>
      </c>
      <c r="G70" s="50">
        <f>'Sched C Deliverables Price'!G40</f>
        <v>0</v>
      </c>
      <c r="H70" s="50">
        <f>'Sched C Deliverables Price'!H40</f>
        <v>0</v>
      </c>
      <c r="J70" s="297"/>
      <c r="K70" s="39"/>
    </row>
    <row r="71" spans="2:11" ht="18" customHeight="1" thickBot="1" x14ac:dyDescent="0.3">
      <c r="B71" s="49" t="str">
        <f>'Sched C Deliverables Price'!B41</f>
        <v>PMO-2-n-05</v>
      </c>
      <c r="C71" s="145" t="str">
        <f>'Sched C Deliverables Price'!C41</f>
        <v>Lessons Learned Protocol Reference Guide</v>
      </c>
      <c r="D71" s="50">
        <f>'Sched C Deliverables Price'!D41</f>
        <v>0</v>
      </c>
      <c r="E71" s="50">
        <f>'Sched C Deliverables Price'!E41</f>
        <v>0</v>
      </c>
      <c r="F71" s="50">
        <f>'Sched C Deliverables Price'!F41</f>
        <v>0</v>
      </c>
      <c r="G71" s="50">
        <f>'Sched C Deliverables Price'!G41</f>
        <v>0</v>
      </c>
      <c r="H71" s="50">
        <f>'Sched C Deliverables Price'!H41</f>
        <v>0</v>
      </c>
      <c r="J71" s="297"/>
      <c r="K71" s="39"/>
    </row>
    <row r="72" spans="2:11" ht="18" customHeight="1" thickBot="1" x14ac:dyDescent="0.3">
      <c r="B72" s="49" t="str">
        <f>'Sched C Deliverables Price'!B42</f>
        <v>PMO-2-o</v>
      </c>
      <c r="C72" s="145" t="str">
        <f>'Sched C Deliverables Price'!C42</f>
        <v>Vendor Start Up Guide</v>
      </c>
      <c r="D72" s="50">
        <f>'Sched C Deliverables Price'!D42</f>
        <v>0</v>
      </c>
      <c r="E72" s="50">
        <f>'Sched C Deliverables Price'!E42</f>
        <v>0</v>
      </c>
      <c r="F72" s="50">
        <f>'Sched C Deliverables Price'!F42</f>
        <v>0</v>
      </c>
      <c r="G72" s="50">
        <f>'Sched C Deliverables Price'!G42</f>
        <v>0</v>
      </c>
      <c r="H72" s="50">
        <f>'Sched C Deliverables Price'!H42</f>
        <v>0</v>
      </c>
      <c r="J72" s="297"/>
      <c r="K72" s="39"/>
    </row>
    <row r="73" spans="2:11" ht="18" customHeight="1" thickBot="1" x14ac:dyDescent="0.3">
      <c r="B73" s="49" t="str">
        <f>'Sched C Deliverables Price'!B43</f>
        <v>PMO-2-o-01</v>
      </c>
      <c r="C73" s="145" t="str">
        <f>'Sched C Deliverables Price'!C43</f>
        <v>Comprehensive Deliverable List</v>
      </c>
      <c r="D73" s="50">
        <f>'Sched C Deliverables Price'!D43</f>
        <v>0</v>
      </c>
      <c r="E73" s="50">
        <f>'Sched C Deliverables Price'!E43</f>
        <v>0</v>
      </c>
      <c r="F73" s="50">
        <f>'Sched C Deliverables Price'!F43</f>
        <v>0</v>
      </c>
      <c r="G73" s="50">
        <f>'Sched C Deliverables Price'!G43</f>
        <v>0</v>
      </c>
      <c r="H73" s="50">
        <f>'Sched C Deliverables Price'!H43</f>
        <v>0</v>
      </c>
      <c r="J73" s="297"/>
      <c r="K73" s="39"/>
    </row>
    <row r="74" spans="2:11" ht="18" customHeight="1" thickBot="1" x14ac:dyDescent="0.3">
      <c r="B74" s="49" t="str">
        <f>'Sched C Deliverables Price'!B44</f>
        <v>PMO-2-q</v>
      </c>
      <c r="C74" s="145" t="str">
        <f>'Sched C Deliverables Price'!C44</f>
        <v>Integrated Master Schedule Management Plan </v>
      </c>
      <c r="D74" s="50">
        <f>'Sched C Deliverables Price'!D44</f>
        <v>0</v>
      </c>
      <c r="E74" s="50">
        <f>'Sched C Deliverables Price'!E44</f>
        <v>0</v>
      </c>
      <c r="F74" s="50">
        <f>'Sched C Deliverables Price'!F44</f>
        <v>0</v>
      </c>
      <c r="G74" s="50">
        <f>'Sched C Deliverables Price'!G44</f>
        <v>0</v>
      </c>
      <c r="H74" s="50">
        <f>'Sched C Deliverables Price'!H44</f>
        <v>0</v>
      </c>
      <c r="J74" s="297"/>
      <c r="K74" s="39"/>
    </row>
    <row r="75" spans="2:11" ht="18" customHeight="1" thickBot="1" x14ac:dyDescent="0.3">
      <c r="B75" s="49" t="str">
        <f>'Sched C Deliverables Price'!B45</f>
        <v>PMO-2-r</v>
      </c>
      <c r="C75" s="145" t="str">
        <f>'Sched C Deliverables Price'!C45</f>
        <v>Configuration Management and Document Validation Plan</v>
      </c>
      <c r="D75" s="50">
        <f>'Sched C Deliverables Price'!D45</f>
        <v>0</v>
      </c>
      <c r="E75" s="50">
        <f>'Sched C Deliverables Price'!E45</f>
        <v>0</v>
      </c>
      <c r="F75" s="50">
        <f>'Sched C Deliverables Price'!F45</f>
        <v>0</v>
      </c>
      <c r="G75" s="50">
        <f>'Sched C Deliverables Price'!G45</f>
        <v>0</v>
      </c>
      <c r="H75" s="50">
        <f>'Sched C Deliverables Price'!H45</f>
        <v>0</v>
      </c>
      <c r="J75" s="297"/>
      <c r="K75" s="39"/>
    </row>
    <row r="76" spans="2:11" ht="18" customHeight="1" thickBot="1" x14ac:dyDescent="0.3">
      <c r="B76" s="49" t="str">
        <f>'Sched C Deliverables Price'!B46</f>
        <v>PMO-2-x</v>
      </c>
      <c r="C76" s="145" t="str">
        <f>'Sched C Deliverables Price'!C46</f>
        <v>Contract Monitoring Plan</v>
      </c>
      <c r="D76" s="50">
        <f>'Sched C Deliverables Price'!D46</f>
        <v>0</v>
      </c>
      <c r="E76" s="50">
        <f>'Sched C Deliverables Price'!E46</f>
        <v>0</v>
      </c>
      <c r="F76" s="50">
        <f>'Sched C Deliverables Price'!F46</f>
        <v>0</v>
      </c>
      <c r="G76" s="50">
        <f>'Sched C Deliverables Price'!G46</f>
        <v>0</v>
      </c>
      <c r="H76" s="50">
        <f>'Sched C Deliverables Price'!H46</f>
        <v>0</v>
      </c>
      <c r="J76" s="297"/>
      <c r="K76" s="39"/>
    </row>
    <row r="77" spans="2:11" ht="18" customHeight="1" thickBot="1" x14ac:dyDescent="0.3">
      <c r="B77" s="49" t="str">
        <f>'Sched C Deliverables Price'!B47</f>
        <v>REQ-2-c</v>
      </c>
      <c r="C77" s="145" t="str">
        <f>'Sched C Deliverables Price'!C47</f>
        <v xml:space="preserve">Requirements Management Plan </v>
      </c>
      <c r="D77" s="50">
        <f>'Sched C Deliverables Price'!D47</f>
        <v>0</v>
      </c>
      <c r="E77" s="50">
        <f>'Sched C Deliverables Price'!E47</f>
        <v>0</v>
      </c>
      <c r="F77" s="50">
        <f>'Sched C Deliverables Price'!F47</f>
        <v>0</v>
      </c>
      <c r="G77" s="50">
        <f>'Sched C Deliverables Price'!G47</f>
        <v>0</v>
      </c>
      <c r="H77" s="50">
        <f>'Sched C Deliverables Price'!H47</f>
        <v>0</v>
      </c>
      <c r="J77" s="297"/>
      <c r="K77" s="39"/>
    </row>
    <row r="78" spans="2:11" ht="18" customHeight="1" thickBot="1" x14ac:dyDescent="0.3">
      <c r="B78" s="49" t="str">
        <f>'Sched C Deliverables Price'!B48</f>
        <v>PMO-New1</v>
      </c>
      <c r="C78" s="145" t="str">
        <f>'Sched C Deliverables Price'!C48</f>
        <v>PMO Module Audit Plan</v>
      </c>
      <c r="D78" s="50">
        <f>'Sched C Deliverables Price'!D48</f>
        <v>0</v>
      </c>
      <c r="E78" s="50">
        <f>'Sched C Deliverables Price'!E48</f>
        <v>0</v>
      </c>
      <c r="F78" s="50">
        <f>'Sched C Deliverables Price'!F48</f>
        <v>0</v>
      </c>
      <c r="G78" s="50">
        <f>'Sched C Deliverables Price'!G48</f>
        <v>0</v>
      </c>
      <c r="H78" s="50">
        <f>'Sched C Deliverables Price'!H48</f>
        <v>0</v>
      </c>
      <c r="J78" s="297"/>
      <c r="K78" s="39"/>
    </row>
    <row r="79" spans="2:11" ht="18" customHeight="1" thickBot="1" x14ac:dyDescent="0.3">
      <c r="B79" s="49" t="str">
        <f>'Sched C Deliverables Price'!B49</f>
        <v>PMO-New2</v>
      </c>
      <c r="C79" s="145" t="str">
        <f>'Sched C Deliverables Price'!C49</f>
        <v>Program Improvement Report</v>
      </c>
      <c r="D79" s="50">
        <f>'Sched C Deliverables Price'!D49</f>
        <v>0</v>
      </c>
      <c r="E79" s="50">
        <f>'Sched C Deliverables Price'!E49</f>
        <v>0</v>
      </c>
      <c r="F79" s="50">
        <f>'Sched C Deliverables Price'!F49</f>
        <v>0</v>
      </c>
      <c r="G79" s="50">
        <f>'Sched C Deliverables Price'!G49</f>
        <v>0</v>
      </c>
      <c r="H79" s="50">
        <f>'Sched C Deliverables Price'!H49</f>
        <v>0</v>
      </c>
      <c r="J79" s="297"/>
      <c r="K79" s="39"/>
    </row>
    <row r="80" spans="2:11" ht="18" customHeight="1" thickBot="1" x14ac:dyDescent="0.3">
      <c r="B80" s="49" t="str">
        <f>'Sched C Deliverables Price'!B50</f>
        <v>EA-a</v>
      </c>
      <c r="C80" s="145" t="str">
        <f>'Sched C Deliverables Price'!C50</f>
        <v>Approach to Medicaid Enterprise Architecture</v>
      </c>
      <c r="D80" s="50">
        <f>'Sched C Deliverables Price'!D50</f>
        <v>0</v>
      </c>
      <c r="E80" s="50">
        <f>'Sched C Deliverables Price'!E50</f>
        <v>0</v>
      </c>
      <c r="F80" s="50">
        <f>'Sched C Deliverables Price'!F50</f>
        <v>0</v>
      </c>
      <c r="G80" s="50">
        <f>'Sched C Deliverables Price'!G50</f>
        <v>0</v>
      </c>
      <c r="H80" s="50">
        <f>'Sched C Deliverables Price'!H50</f>
        <v>0</v>
      </c>
      <c r="J80" s="297"/>
      <c r="K80" s="39"/>
    </row>
    <row r="81" spans="2:11" ht="18" customHeight="1" thickBot="1" x14ac:dyDescent="0.3">
      <c r="B81" s="49" t="str">
        <f>'Sched C Deliverables Price'!B51</f>
        <v>EA-New1</v>
      </c>
      <c r="C81" s="145" t="str">
        <f>'Sched C Deliverables Price'!C51</f>
        <v>MEA Management and Operations Plan</v>
      </c>
      <c r="D81" s="50">
        <f>'Sched C Deliverables Price'!D51</f>
        <v>0</v>
      </c>
      <c r="E81" s="50">
        <f>'Sched C Deliverables Price'!E51</f>
        <v>0</v>
      </c>
      <c r="F81" s="50">
        <f>'Sched C Deliverables Price'!F51</f>
        <v>0</v>
      </c>
      <c r="G81" s="50">
        <f>'Sched C Deliverables Price'!G51</f>
        <v>0</v>
      </c>
      <c r="H81" s="50">
        <f>'Sched C Deliverables Price'!H51</f>
        <v>0</v>
      </c>
      <c r="J81" s="297"/>
      <c r="K81" s="39"/>
    </row>
    <row r="82" spans="2:11" ht="18" customHeight="1" thickBot="1" x14ac:dyDescent="0.3">
      <c r="B82" s="49" t="str">
        <f>'Sched C Deliverables Price'!B52</f>
        <v>EA-New2</v>
      </c>
      <c r="C82" s="145" t="str">
        <f>'Sched C Deliverables Price'!C52</f>
        <v>Technical Reference Architecture</v>
      </c>
      <c r="D82" s="50">
        <f>'Sched C Deliverables Price'!D52</f>
        <v>0</v>
      </c>
      <c r="E82" s="50">
        <f>'Sched C Deliverables Price'!E52</f>
        <v>0</v>
      </c>
      <c r="F82" s="50">
        <f>'Sched C Deliverables Price'!F52</f>
        <v>0</v>
      </c>
      <c r="G82" s="50">
        <f>'Sched C Deliverables Price'!G52</f>
        <v>0</v>
      </c>
      <c r="H82" s="50">
        <f>'Sched C Deliverables Price'!H52</f>
        <v>0</v>
      </c>
      <c r="J82" s="297"/>
      <c r="K82" s="39"/>
    </row>
    <row r="83" spans="2:11" ht="18" customHeight="1" thickBot="1" x14ac:dyDescent="0.3">
      <c r="B83" s="49" t="str">
        <f>'Sched C Deliverables Price'!B53</f>
        <v>EA-New3</v>
      </c>
      <c r="C83" s="145" t="str">
        <f>'Sched C Deliverables Price'!C53</f>
        <v>MEA Capability Matrix</v>
      </c>
      <c r="D83" s="50">
        <f>'Sched C Deliverables Price'!D53</f>
        <v>0</v>
      </c>
      <c r="E83" s="50">
        <f>'Sched C Deliverables Price'!E53</f>
        <v>0</v>
      </c>
      <c r="F83" s="50">
        <f>'Sched C Deliverables Price'!F53</f>
        <v>0</v>
      </c>
      <c r="G83" s="50">
        <f>'Sched C Deliverables Price'!G53</f>
        <v>0</v>
      </c>
      <c r="H83" s="50">
        <f>'Sched C Deliverables Price'!H53</f>
        <v>0</v>
      </c>
      <c r="J83" s="297"/>
      <c r="K83" s="39"/>
    </row>
    <row r="84" spans="2:11" ht="18" customHeight="1" thickBot="1" x14ac:dyDescent="0.3">
      <c r="B84" s="49" t="str">
        <f>'Sched C Deliverables Price'!B54</f>
        <v>EA-New4</v>
      </c>
      <c r="C84" s="145" t="str">
        <f>'Sched C Deliverables Price'!C54</f>
        <v>MMIS and MITA Concept of Operations Documents</v>
      </c>
      <c r="D84" s="50">
        <f>'Sched C Deliverables Price'!D54</f>
        <v>0</v>
      </c>
      <c r="E84" s="50">
        <f>'Sched C Deliverables Price'!E54</f>
        <v>0</v>
      </c>
      <c r="F84" s="50">
        <f>'Sched C Deliverables Price'!F54</f>
        <v>0</v>
      </c>
      <c r="G84" s="50">
        <f>'Sched C Deliverables Price'!G54</f>
        <v>0</v>
      </c>
      <c r="H84" s="50">
        <f>'Sched C Deliverables Price'!H54</f>
        <v>0</v>
      </c>
      <c r="J84" s="297"/>
      <c r="K84" s="39"/>
    </row>
    <row r="85" spans="2:11" ht="18" customHeight="1" thickBot="1" x14ac:dyDescent="0.3">
      <c r="B85" s="49" t="str">
        <f>'Sched C Deliverables Price'!B55</f>
        <v>EA-New5</v>
      </c>
      <c r="C85" s="145" t="str">
        <f>'Sched C Deliverables Price'!C55</f>
        <v>Technical Advice and Assistance Plan</v>
      </c>
      <c r="D85" s="50">
        <f>'Sched C Deliverables Price'!D55</f>
        <v>0</v>
      </c>
      <c r="E85" s="50">
        <f>'Sched C Deliverables Price'!E55</f>
        <v>0</v>
      </c>
      <c r="F85" s="50">
        <f>'Sched C Deliverables Price'!F55</f>
        <v>0</v>
      </c>
      <c r="G85" s="50">
        <f>'Sched C Deliverables Price'!G55</f>
        <v>0</v>
      </c>
      <c r="H85" s="50">
        <f>'Sched C Deliverables Price'!H55</f>
        <v>0</v>
      </c>
      <c r="J85" s="297"/>
      <c r="K85" s="39"/>
    </row>
    <row r="86" spans="2:11" ht="18" customHeight="1" thickBot="1" x14ac:dyDescent="0.3">
      <c r="B86" s="49" t="str">
        <f>'Sched C Deliverables Price'!B56</f>
        <v>OCM-2-a</v>
      </c>
      <c r="C86" s="145" t="str">
        <f>'Sched C Deliverables Price'!C56</f>
        <v>Organizational Change Management Approach</v>
      </c>
      <c r="D86" s="50">
        <f>'Sched C Deliverables Price'!D56</f>
        <v>0</v>
      </c>
      <c r="E86" s="50">
        <f>'Sched C Deliverables Price'!E56</f>
        <v>0</v>
      </c>
      <c r="F86" s="50">
        <f>'Sched C Deliverables Price'!F56</f>
        <v>0</v>
      </c>
      <c r="G86" s="50">
        <f>'Sched C Deliverables Price'!G56</f>
        <v>0</v>
      </c>
      <c r="H86" s="50">
        <f>'Sched C Deliverables Price'!H56</f>
        <v>0</v>
      </c>
      <c r="J86" s="297"/>
      <c r="K86" s="39"/>
    </row>
    <row r="87" spans="2:11" ht="18" customHeight="1" thickBot="1" x14ac:dyDescent="0.3">
      <c r="B87" s="49" t="str">
        <f>'Sched C Deliverables Price'!B57</f>
        <v>OCM- New1</v>
      </c>
      <c r="C87" s="145" t="str">
        <f>'Sched C Deliverables Price'!C57</f>
        <v>Organizational Change Management Effectiveness Evaluation Plan</v>
      </c>
      <c r="D87" s="50">
        <f>'Sched C Deliverables Price'!D57</f>
        <v>0</v>
      </c>
      <c r="E87" s="50">
        <f>'Sched C Deliverables Price'!E57</f>
        <v>0</v>
      </c>
      <c r="F87" s="50">
        <f>'Sched C Deliverables Price'!F57</f>
        <v>0</v>
      </c>
      <c r="G87" s="50">
        <f>'Sched C Deliverables Price'!G57</f>
        <v>0</v>
      </c>
      <c r="H87" s="50">
        <f>'Sched C Deliverables Price'!H57</f>
        <v>0</v>
      </c>
      <c r="J87" s="297"/>
      <c r="K87" s="39"/>
    </row>
    <row r="88" spans="2:11" ht="18" customHeight="1" thickBot="1" x14ac:dyDescent="0.3">
      <c r="B88" s="49" t="str">
        <f>'Sched C Deliverables Price'!B58</f>
        <v>OCM-2-d1</v>
      </c>
      <c r="C88" s="145" t="str">
        <f>'Sched C Deliverables Price'!C58</f>
        <v>OCM Communication Plans</v>
      </c>
      <c r="D88" s="50">
        <f>'Sched C Deliverables Price'!D58</f>
        <v>0</v>
      </c>
      <c r="E88" s="50">
        <f>'Sched C Deliverables Price'!E58</f>
        <v>0</v>
      </c>
      <c r="F88" s="50">
        <f>'Sched C Deliverables Price'!F58</f>
        <v>0</v>
      </c>
      <c r="G88" s="50">
        <f>'Sched C Deliverables Price'!G58</f>
        <v>0</v>
      </c>
      <c r="H88" s="50">
        <f>'Sched C Deliverables Price'!H58</f>
        <v>0</v>
      </c>
      <c r="J88" s="297"/>
      <c r="K88" s="39"/>
    </row>
    <row r="89" spans="2:11" ht="18" customHeight="1" thickBot="1" x14ac:dyDescent="0.3">
      <c r="B89" s="49" t="str">
        <f>'Sched C Deliverables Price'!B59</f>
        <v>OCM-2-e1</v>
      </c>
      <c r="C89" s="145" t="str">
        <f>'Sched C Deliverables Price'!C59</f>
        <v>OCM Training Plan</v>
      </c>
      <c r="D89" s="50">
        <f>'Sched C Deliverables Price'!D59</f>
        <v>0</v>
      </c>
      <c r="E89" s="50">
        <f>'Sched C Deliverables Price'!E59</f>
        <v>0</v>
      </c>
      <c r="F89" s="50">
        <f>'Sched C Deliverables Price'!F59</f>
        <v>0</v>
      </c>
      <c r="G89" s="50">
        <f>'Sched C Deliverables Price'!G59</f>
        <v>0</v>
      </c>
      <c r="H89" s="50">
        <f>'Sched C Deliverables Price'!H59</f>
        <v>0</v>
      </c>
      <c r="J89" s="297"/>
      <c r="K89" s="39"/>
    </row>
    <row r="90" spans="2:11" ht="18" customHeight="1" thickBot="1" x14ac:dyDescent="0.3">
      <c r="B90" s="49" t="str">
        <f>'Sched C Deliverables Price'!B60</f>
        <v>OCM-2-c-1</v>
      </c>
      <c r="C90" s="145" t="str">
        <f>'Sched C Deliverables Price'!C60</f>
        <v>OCM Strategic Plan</v>
      </c>
      <c r="D90" s="50">
        <f>'Sched C Deliverables Price'!D60</f>
        <v>0</v>
      </c>
      <c r="E90" s="50">
        <f>'Sched C Deliverables Price'!E60</f>
        <v>0</v>
      </c>
      <c r="F90" s="50">
        <f>'Sched C Deliverables Price'!F60</f>
        <v>0</v>
      </c>
      <c r="G90" s="50">
        <f>'Sched C Deliverables Price'!G60</f>
        <v>0</v>
      </c>
      <c r="H90" s="50">
        <f>'Sched C Deliverables Price'!H60</f>
        <v>0</v>
      </c>
      <c r="J90" s="297"/>
      <c r="K90" s="39"/>
    </row>
    <row r="91" spans="2:11" ht="22.15" customHeight="1" thickTop="1" thickBot="1" x14ac:dyDescent="0.3">
      <c r="B91" s="215" t="str">
        <f>'Sched C Deliverables Price'!B61</f>
        <v>Deliverables ID</v>
      </c>
      <c r="C91" s="216" t="str">
        <f>'Sched C Deliverables Price'!C61</f>
        <v>Deliverables Template Total</v>
      </c>
      <c r="D91" s="217">
        <f>'Sched C Deliverables Price'!D61</f>
        <v>0</v>
      </c>
      <c r="E91" s="217">
        <f>'Sched C Deliverables Price'!E61</f>
        <v>0</v>
      </c>
      <c r="F91" s="217">
        <f>'Sched C Deliverables Price'!F61</f>
        <v>0</v>
      </c>
      <c r="G91" s="217">
        <f>'Sched C Deliverables Price'!G61</f>
        <v>0</v>
      </c>
      <c r="H91" s="156">
        <f>'Sched C Deliverables Price'!H61</f>
        <v>0</v>
      </c>
      <c r="J91" s="297"/>
      <c r="K91" s="39"/>
    </row>
    <row r="92" spans="2:11" ht="18" customHeight="1" thickTop="1" thickBot="1" x14ac:dyDescent="0.3">
      <c r="B92" s="218" t="str">
        <f>'Sched C Deliverables Price'!B62</f>
        <v>COM-12-01</v>
      </c>
      <c r="C92" s="221" t="str">
        <f>'Sched C Deliverables Price'!C62</f>
        <v>Status Reporting Template Module</v>
      </c>
      <c r="D92" s="222">
        <f>'Sched C Deliverables Price'!D62</f>
        <v>0</v>
      </c>
      <c r="E92" s="222">
        <f>'Sched C Deliverables Price'!E62</f>
        <v>0</v>
      </c>
      <c r="F92" s="222">
        <f>'Sched C Deliverables Price'!F62</f>
        <v>0</v>
      </c>
      <c r="G92" s="222">
        <f>'Sched C Deliverables Price'!G62</f>
        <v>0</v>
      </c>
      <c r="H92" s="222">
        <f>'Sched C Deliverables Price'!H62</f>
        <v>0</v>
      </c>
      <c r="J92" s="297"/>
      <c r="K92" s="39"/>
    </row>
    <row r="93" spans="2:11" ht="18" customHeight="1" thickBot="1" x14ac:dyDescent="0.3">
      <c r="B93" s="219" t="str">
        <f>'Sched C Deliverables Price'!B63</f>
        <v>PMO-2-a-01</v>
      </c>
      <c r="C93" s="220" t="str">
        <f>'Sched C Deliverables Price'!C63</f>
        <v>Project Initiation and Approach Template</v>
      </c>
      <c r="D93" s="223">
        <f>'Sched C Deliverables Price'!D63</f>
        <v>0</v>
      </c>
      <c r="E93" s="223">
        <f>'Sched C Deliverables Price'!E63</f>
        <v>0</v>
      </c>
      <c r="F93" s="223">
        <f>'Sched C Deliverables Price'!F63</f>
        <v>0</v>
      </c>
      <c r="G93" s="223">
        <f>'Sched C Deliverables Price'!G63</f>
        <v>0</v>
      </c>
      <c r="H93" s="223">
        <f>'Sched C Deliverables Price'!H63</f>
        <v>0</v>
      </c>
      <c r="J93" s="297"/>
      <c r="K93" s="39"/>
    </row>
    <row r="94" spans="2:11" ht="18" customHeight="1" thickBot="1" x14ac:dyDescent="0.3">
      <c r="B94" s="219" t="str">
        <f>'Sched C Deliverables Price'!B64</f>
        <v>PMO-2-w-01</v>
      </c>
      <c r="C94" s="220" t="str">
        <f>'Sched C Deliverables Price'!C64</f>
        <v>Deliverable Template</v>
      </c>
      <c r="D94" s="223">
        <f>'Sched C Deliverables Price'!D64</f>
        <v>0</v>
      </c>
      <c r="E94" s="223">
        <f>'Sched C Deliverables Price'!E64</f>
        <v>0</v>
      </c>
      <c r="F94" s="223">
        <f>'Sched C Deliverables Price'!F64</f>
        <v>0</v>
      </c>
      <c r="G94" s="223">
        <f>'Sched C Deliverables Price'!G64</f>
        <v>0</v>
      </c>
      <c r="H94" s="223">
        <f>'Sched C Deliverables Price'!H64</f>
        <v>0</v>
      </c>
      <c r="J94" s="297"/>
      <c r="K94" s="39"/>
    </row>
    <row r="95" spans="2:11" ht="18" customHeight="1" thickBot="1" x14ac:dyDescent="0.3">
      <c r="B95" s="49" t="str">
        <f>'Sched C Deliverables Price'!B65</f>
        <v>PMO-New3</v>
      </c>
      <c r="C95" s="145" t="str">
        <f>'Sched C Deliverables Price'!C65</f>
        <v>Implementation Plan Template</v>
      </c>
      <c r="D95" s="223">
        <f>'Sched C Deliverables Price'!D65</f>
        <v>0</v>
      </c>
      <c r="E95" s="223">
        <f>'Sched C Deliverables Price'!E65</f>
        <v>0</v>
      </c>
      <c r="F95" s="223">
        <f>'Sched C Deliverables Price'!F65</f>
        <v>0</v>
      </c>
      <c r="G95" s="223">
        <f>'Sched C Deliverables Price'!G65</f>
        <v>0</v>
      </c>
      <c r="H95" s="223">
        <f>'Sched C Deliverables Price'!H65</f>
        <v>0</v>
      </c>
      <c r="J95" s="297"/>
      <c r="K95" s="39"/>
    </row>
    <row r="96" spans="2:11" ht="18" customHeight="1" thickBot="1" x14ac:dyDescent="0.3">
      <c r="B96" s="49" t="str">
        <f>'Sched C Deliverables Price'!B66</f>
        <v>EA-k-2</v>
      </c>
      <c r="C96" s="145" t="str">
        <f>'Sched C Deliverables Price'!C66</f>
        <v>Incident Management Plan template</v>
      </c>
      <c r="D96" s="223">
        <f>'Sched C Deliverables Price'!D66</f>
        <v>0</v>
      </c>
      <c r="E96" s="223">
        <f>'Sched C Deliverables Price'!E66</f>
        <v>0</v>
      </c>
      <c r="F96" s="223">
        <f>'Sched C Deliverables Price'!F66</f>
        <v>0</v>
      </c>
      <c r="G96" s="223">
        <f>'Sched C Deliverables Price'!G66</f>
        <v>0</v>
      </c>
      <c r="H96" s="223">
        <f>'Sched C Deliverables Price'!H66</f>
        <v>0</v>
      </c>
      <c r="J96" s="297"/>
      <c r="K96" s="39"/>
    </row>
    <row r="97" spans="2:11" ht="18" customHeight="1" thickBot="1" x14ac:dyDescent="0.3">
      <c r="B97" s="49" t="str">
        <f>'Sched C Deliverables Price'!B67</f>
        <v>EA-k-3</v>
      </c>
      <c r="C97" s="145" t="str">
        <f>'Sched C Deliverables Price'!C67</f>
        <v>Continuity of Operations Plan template</v>
      </c>
      <c r="D97" s="223">
        <f>'Sched C Deliverables Price'!D67</f>
        <v>0</v>
      </c>
      <c r="E97" s="223">
        <f>'Sched C Deliverables Price'!E67</f>
        <v>0</v>
      </c>
      <c r="F97" s="223">
        <f>'Sched C Deliverables Price'!F67</f>
        <v>0</v>
      </c>
      <c r="G97" s="223">
        <f>'Sched C Deliverables Price'!G67</f>
        <v>0</v>
      </c>
      <c r="H97" s="223">
        <f>'Sched C Deliverables Price'!H67</f>
        <v>0</v>
      </c>
      <c r="J97" s="297"/>
      <c r="K97" s="39"/>
    </row>
    <row r="98" spans="2:11" ht="18" customHeight="1" thickBot="1" x14ac:dyDescent="0.3">
      <c r="B98" s="49" t="str">
        <f>'Sched C Deliverables Price'!B68</f>
        <v>EA-k-5</v>
      </c>
      <c r="C98" s="145" t="str">
        <f>'Sched C Deliverables Price'!C68</f>
        <v>Disaster Recovery Plan Template</v>
      </c>
      <c r="D98" s="223">
        <f>'Sched C Deliverables Price'!D68</f>
        <v>0</v>
      </c>
      <c r="E98" s="223">
        <f>'Sched C Deliverables Price'!E68</f>
        <v>0</v>
      </c>
      <c r="F98" s="223">
        <f>'Sched C Deliverables Price'!F68</f>
        <v>0</v>
      </c>
      <c r="G98" s="223">
        <f>'Sched C Deliverables Price'!G68</f>
        <v>0</v>
      </c>
      <c r="H98" s="223">
        <f>'Sched C Deliverables Price'!H68</f>
        <v>0</v>
      </c>
      <c r="J98" s="297"/>
      <c r="K98" s="39"/>
    </row>
    <row r="99" spans="2:11" ht="18" customHeight="1" thickBot="1" x14ac:dyDescent="0.3">
      <c r="B99" s="49" t="str">
        <f>'Sched C Deliverables Price'!B69</f>
        <v>EA-k-7</v>
      </c>
      <c r="C99" s="145" t="str">
        <f>'Sched C Deliverables Price'!C69</f>
        <v>Interface Control Document Template</v>
      </c>
      <c r="D99" s="224">
        <f>'Sched C Deliverables Price'!D69</f>
        <v>0</v>
      </c>
      <c r="E99" s="224">
        <f>'Sched C Deliverables Price'!E69</f>
        <v>0</v>
      </c>
      <c r="F99" s="224">
        <f>'Sched C Deliverables Price'!F69</f>
        <v>0</v>
      </c>
      <c r="G99" s="224">
        <f>'Sched C Deliverables Price'!G69</f>
        <v>0</v>
      </c>
      <c r="H99" s="224">
        <f>'Sched C Deliverables Price'!H69</f>
        <v>0</v>
      </c>
      <c r="J99" s="297"/>
      <c r="K99" s="39"/>
    </row>
    <row r="100" spans="2:11" ht="25.15" customHeight="1" thickTop="1" thickBot="1" x14ac:dyDescent="0.3">
      <c r="B100" s="303" t="s">
        <v>38</v>
      </c>
      <c r="C100" s="304"/>
      <c r="D100" s="172">
        <f>'Sched D RFP Deliverables Price'!D10</f>
        <v>0</v>
      </c>
      <c r="E100" s="172">
        <f>'Sched D RFP Deliverables Price'!E10</f>
        <v>0</v>
      </c>
      <c r="F100" s="172">
        <f>'Sched D RFP Deliverables Price'!F10</f>
        <v>0</v>
      </c>
      <c r="G100" s="172">
        <f>'Sched D RFP Deliverables Price'!G10</f>
        <v>0</v>
      </c>
      <c r="H100" s="172">
        <f>'Sched D RFP Deliverables Price'!H10</f>
        <v>0</v>
      </c>
      <c r="J100" s="297"/>
      <c r="K100" s="39"/>
    </row>
    <row r="101" spans="2:11" ht="22.15" customHeight="1" thickTop="1" thickBot="1" x14ac:dyDescent="0.3">
      <c r="B101" s="185" t="s">
        <v>39</v>
      </c>
      <c r="C101" s="186" t="s">
        <v>40</v>
      </c>
      <c r="D101" s="181"/>
      <c r="E101" s="181"/>
      <c r="F101" s="181"/>
      <c r="G101" s="181"/>
      <c r="H101" s="182"/>
      <c r="J101" s="297"/>
      <c r="K101" s="39"/>
    </row>
    <row r="102" spans="2:11" ht="18" customHeight="1" thickTop="1" thickBot="1" x14ac:dyDescent="0.3">
      <c r="B102" s="173" t="str">
        <f>'Sched D RFP Deliverables Price'!B11</f>
        <v>RFP-New1</v>
      </c>
      <c r="C102" s="146" t="str">
        <f>'Sched D RFP Deliverables Price'!C11</f>
        <v xml:space="preserve">Preliminary Scope Statement </v>
      </c>
      <c r="D102" s="51">
        <f>'Sched D RFP Deliverables Price'!D11</f>
        <v>0</v>
      </c>
      <c r="E102" s="51">
        <f>'Sched D RFP Deliverables Price'!E11</f>
        <v>0</v>
      </c>
      <c r="F102" s="51">
        <f>'Sched D RFP Deliverables Price'!F11</f>
        <v>0</v>
      </c>
      <c r="G102" s="51">
        <f>'Sched D RFP Deliverables Price'!G11</f>
        <v>0</v>
      </c>
      <c r="H102" s="128">
        <f>'Sched D RFP Deliverables Price'!H11</f>
        <v>0</v>
      </c>
      <c r="J102" s="297"/>
      <c r="K102" s="39"/>
    </row>
    <row r="103" spans="2:11" ht="18" customHeight="1" thickBot="1" x14ac:dyDescent="0.3">
      <c r="B103" s="174" t="str">
        <f>'Sched D RFP Deliverables Price'!B12</f>
        <v>RFP-New2</v>
      </c>
      <c r="C103" s="49" t="str">
        <f>'Sched D RFP Deliverables Price'!C12</f>
        <v>Requests  for Information (RFI)</v>
      </c>
      <c r="D103" s="51">
        <f>'Sched D RFP Deliverables Price'!D12</f>
        <v>0</v>
      </c>
      <c r="E103" s="51">
        <f>'Sched D RFP Deliverables Price'!E12</f>
        <v>0</v>
      </c>
      <c r="F103" s="51">
        <f>'Sched D RFP Deliverables Price'!F12</f>
        <v>0</v>
      </c>
      <c r="G103" s="51">
        <f>'Sched D RFP Deliverables Price'!G12</f>
        <v>0</v>
      </c>
      <c r="H103" s="128">
        <f>'Sched D RFP Deliverables Price'!H12</f>
        <v>0</v>
      </c>
      <c r="J103" s="297"/>
      <c r="K103" s="39"/>
    </row>
    <row r="104" spans="2:11" ht="18" customHeight="1" thickBot="1" x14ac:dyDescent="0.3">
      <c r="B104" s="174" t="str">
        <f>'Sched D RFP Deliverables Price'!B13</f>
        <v>RFP-New3</v>
      </c>
      <c r="C104" s="49" t="str">
        <f>'Sched D RFP Deliverables Price'!C13</f>
        <v xml:space="preserve">Requests for Proposal (RFP) </v>
      </c>
      <c r="D104" s="51">
        <f>'Sched D RFP Deliverables Price'!D13</f>
        <v>0</v>
      </c>
      <c r="E104" s="51">
        <f>'Sched D RFP Deliverables Price'!E13</f>
        <v>0</v>
      </c>
      <c r="F104" s="51">
        <f>'Sched D RFP Deliverables Price'!F13</f>
        <v>0</v>
      </c>
      <c r="G104" s="51">
        <f>'Sched D RFP Deliverables Price'!G13</f>
        <v>0</v>
      </c>
      <c r="H104" s="128">
        <f>'Sched D RFP Deliverables Price'!H13</f>
        <v>0</v>
      </c>
      <c r="J104" s="297"/>
      <c r="K104" s="39"/>
    </row>
    <row r="105" spans="2:11" ht="18" customHeight="1" thickBot="1" x14ac:dyDescent="0.3">
      <c r="B105" s="174" t="str">
        <f>'Sched D RFP Deliverables Price'!B14</f>
        <v>RFP-New4</v>
      </c>
      <c r="C105" s="49" t="str">
        <f>'Sched D RFP Deliverables Price'!C14</f>
        <v>Invitation To Bid (ITB)</v>
      </c>
      <c r="D105" s="51">
        <f>'Sched D RFP Deliverables Price'!D14</f>
        <v>0</v>
      </c>
      <c r="E105" s="51">
        <f>'Sched D RFP Deliverables Price'!E14</f>
        <v>0</v>
      </c>
      <c r="F105" s="51">
        <f>'Sched D RFP Deliverables Price'!F14</f>
        <v>0</v>
      </c>
      <c r="G105" s="51">
        <f>'Sched D RFP Deliverables Price'!G14</f>
        <v>0</v>
      </c>
      <c r="H105" s="128">
        <f>'Sched D RFP Deliverables Price'!H14</f>
        <v>0</v>
      </c>
      <c r="J105" s="297"/>
      <c r="K105" s="39"/>
    </row>
    <row r="106" spans="2:11" ht="18" customHeight="1" thickBot="1" x14ac:dyDescent="0.3">
      <c r="B106" s="174" t="str">
        <f>'Sched D RFP Deliverables Price'!B15</f>
        <v>RFP-New5</v>
      </c>
      <c r="C106" s="49" t="str">
        <f>'Sched D RFP Deliverables Price'!C15</f>
        <v>Evaluation Criteria/Manuals</v>
      </c>
      <c r="D106" s="51">
        <f>'Sched D RFP Deliverables Price'!D15</f>
        <v>0</v>
      </c>
      <c r="E106" s="51">
        <f>'Sched D RFP Deliverables Price'!E15</f>
        <v>0</v>
      </c>
      <c r="F106" s="51">
        <f>'Sched D RFP Deliverables Price'!F15</f>
        <v>0</v>
      </c>
      <c r="G106" s="51">
        <f>'Sched D RFP Deliverables Price'!G15</f>
        <v>0</v>
      </c>
      <c r="H106" s="128">
        <f>'Sched D RFP Deliverables Price'!H15</f>
        <v>0</v>
      </c>
      <c r="J106" s="297"/>
      <c r="K106" s="39"/>
    </row>
    <row r="107" spans="2:11" ht="18" customHeight="1" thickBot="1" x14ac:dyDescent="0.3">
      <c r="B107" s="174" t="str">
        <f>'Sched D RFP Deliverables Price'!B16</f>
        <v>RFP-New6</v>
      </c>
      <c r="C107" s="49" t="str">
        <f>'Sched D RFP Deliverables Price'!C16</f>
        <v>RFP/ITB Support Services</v>
      </c>
      <c r="D107" s="106">
        <f>'Sched D RFP Deliverables Price'!D16</f>
        <v>0</v>
      </c>
      <c r="E107" s="106">
        <f>'Sched D RFP Deliverables Price'!E16</f>
        <v>0</v>
      </c>
      <c r="F107" s="106">
        <f>'Sched D RFP Deliverables Price'!F16</f>
        <v>0</v>
      </c>
      <c r="G107" s="106">
        <f>'Sched D RFP Deliverables Price'!G16</f>
        <v>0</v>
      </c>
      <c r="H107" s="129">
        <f>'Sched D RFP Deliverables Price'!H16</f>
        <v>0</v>
      </c>
      <c r="J107" s="297"/>
      <c r="K107" s="39"/>
    </row>
    <row r="108" spans="2:11" ht="25.15" customHeight="1" thickTop="1" thickBot="1" x14ac:dyDescent="0.3">
      <c r="B108" s="305" t="s">
        <v>41</v>
      </c>
      <c r="C108" s="306"/>
      <c r="D108" s="183">
        <f>'Sched E COTS Deliverables Pric '!D10</f>
        <v>0</v>
      </c>
      <c r="E108" s="183">
        <f>'Sched E COTS Deliverables Pric '!E10</f>
        <v>0</v>
      </c>
      <c r="F108" s="183">
        <f>'Sched E COTS Deliverables Pric '!F10</f>
        <v>0</v>
      </c>
      <c r="G108" s="183">
        <f>'Sched E COTS Deliverables Pric '!G10</f>
        <v>0</v>
      </c>
      <c r="H108" s="184">
        <f>'Sched E COTS Deliverables Pric '!H10</f>
        <v>0</v>
      </c>
      <c r="J108" s="297"/>
      <c r="K108" s="39"/>
    </row>
    <row r="109" spans="2:11" ht="22.15" customHeight="1" thickTop="1" thickBot="1" x14ac:dyDescent="0.3">
      <c r="B109" s="175" t="str">
        <f>'Sched E COTS Deliverables Pric '!B11</f>
        <v>COTS Del ID</v>
      </c>
      <c r="C109" s="176" t="str">
        <f>'Sched E COTS Deliverables Pric '!C11</f>
        <v>COTS Recommendation Deliverables Total</v>
      </c>
      <c r="D109" s="177">
        <f>'Sched E COTS Deliverables Pric '!D11</f>
        <v>0</v>
      </c>
      <c r="E109" s="177">
        <f>'Sched E COTS Deliverables Pric '!E11</f>
        <v>0</v>
      </c>
      <c r="F109" s="177">
        <f>'Sched E COTS Deliverables Pric '!F11</f>
        <v>0</v>
      </c>
      <c r="G109" s="177">
        <f>'Sched E COTS Deliverables Pric '!G11</f>
        <v>0</v>
      </c>
      <c r="H109" s="177">
        <f>'Sched E COTS Deliverables Pric '!H11</f>
        <v>0</v>
      </c>
      <c r="J109" s="297"/>
      <c r="K109" s="39"/>
    </row>
    <row r="110" spans="2:11" ht="18" customHeight="1" x14ac:dyDescent="0.25">
      <c r="B110" s="228" t="str">
        <f>'Sched E COTS Deliverables Pric '!B12</f>
        <v>COTS-New1</v>
      </c>
      <c r="C110" s="222" t="str">
        <f>'Sched E COTS Deliverables Pric '!C12</f>
        <v>COTS Requirements Gathering</v>
      </c>
      <c r="D110" s="222">
        <f>'Sched E COTS Deliverables Pric '!D12</f>
        <v>0</v>
      </c>
      <c r="E110" s="225">
        <f>'Sched E COTS Deliverables Pric '!E12</f>
        <v>0</v>
      </c>
      <c r="F110" s="225">
        <f>'Sched E COTS Deliverables Pric '!F12</f>
        <v>0</v>
      </c>
      <c r="G110" s="225">
        <f>'Sched E COTS Deliverables Pric '!G12</f>
        <v>0</v>
      </c>
      <c r="H110" s="222">
        <f>'Sched E COTS Deliverables Pric '!H12</f>
        <v>0</v>
      </c>
      <c r="J110" s="297"/>
      <c r="K110" s="39"/>
    </row>
    <row r="111" spans="2:11" ht="18" customHeight="1" thickTop="1" thickBot="1" x14ac:dyDescent="0.3">
      <c r="B111" s="173" t="str">
        <f>'Sched E COTS Deliverables Pric '!B13</f>
        <v>COTS-New2</v>
      </c>
      <c r="C111" s="146" t="str">
        <f>'Sched E COTS Deliverables Pric '!C13</f>
        <v>COTS Software Recommendation</v>
      </c>
      <c r="D111" s="227">
        <f>'Sched E COTS Deliverables Pric '!D13</f>
        <v>0</v>
      </c>
      <c r="E111" s="226">
        <f>'Sched E COTS Deliverables Pric '!E13</f>
        <v>0</v>
      </c>
      <c r="F111" s="226">
        <f>'Sched E COTS Deliverables Pric '!F13</f>
        <v>0</v>
      </c>
      <c r="G111" s="226">
        <f>'Sched E COTS Deliverables Pric '!G13</f>
        <v>0</v>
      </c>
      <c r="H111" s="222">
        <f>'Sched E COTS Deliverables Pric '!H13</f>
        <v>0</v>
      </c>
      <c r="J111" s="297"/>
      <c r="K111" s="39"/>
    </row>
    <row r="112" spans="2:11" ht="25.15" customHeight="1" thickTop="1" thickBot="1" x14ac:dyDescent="0.3">
      <c r="B112" s="307" t="s">
        <v>42</v>
      </c>
      <c r="C112" s="308"/>
      <c r="D112" s="229">
        <f>'Sched F Extra Contractural Serv'!F10</f>
        <v>0</v>
      </c>
      <c r="E112" s="229">
        <f>'Sched F Extra Contractural Serv'!F11</f>
        <v>0</v>
      </c>
      <c r="F112" s="229">
        <f>'Sched F Extra Contractural Serv'!F12</f>
        <v>0</v>
      </c>
      <c r="G112" s="229">
        <f>'Sched F Extra Contractural Serv'!F13</f>
        <v>0</v>
      </c>
      <c r="H112" s="229">
        <f>'Sched F Extra Contractural Serv'!F14</f>
        <v>0</v>
      </c>
      <c r="J112" s="298"/>
      <c r="K112" s="39"/>
    </row>
    <row r="113" spans="2:11" ht="24.75" customHeight="1" thickTop="1" thickBot="1" x14ac:dyDescent="0.3">
      <c r="B113" s="310" t="s">
        <v>43</v>
      </c>
      <c r="C113" s="311"/>
      <c r="D113" s="231"/>
      <c r="E113" s="231"/>
      <c r="F113" s="231"/>
      <c r="G113" s="232"/>
      <c r="H113" s="230">
        <f>H8</f>
        <v>0</v>
      </c>
      <c r="K113" s="39"/>
    </row>
    <row r="114" spans="2:11" ht="14.45" customHeight="1" thickTop="1" x14ac:dyDescent="0.25">
      <c r="B114" s="39"/>
      <c r="C114" s="39"/>
      <c r="D114" s="39"/>
      <c r="E114" s="39"/>
      <c r="F114" s="39"/>
      <c r="G114" s="39"/>
      <c r="H114" s="39"/>
      <c r="K114" s="39"/>
    </row>
    <row r="115" spans="2:11" ht="14.45" customHeight="1" x14ac:dyDescent="0.25">
      <c r="B115" s="39"/>
      <c r="C115" s="39"/>
      <c r="D115" s="39"/>
      <c r="E115" s="39"/>
      <c r="F115" s="39"/>
      <c r="G115" s="39"/>
      <c r="H115" s="39"/>
      <c r="K115" s="39"/>
    </row>
    <row r="116" spans="2:11" ht="15.75" customHeight="1" thickBot="1" x14ac:dyDescent="0.3">
      <c r="B116" s="54" t="s">
        <v>20</v>
      </c>
      <c r="C116" s="55"/>
      <c r="D116" s="56"/>
      <c r="E116" s="56"/>
      <c r="F116" s="56"/>
      <c r="G116" s="55" t="s">
        <v>21</v>
      </c>
      <c r="H116" s="56"/>
      <c r="K116" s="39"/>
    </row>
    <row r="117" spans="2:11" ht="15.75" customHeight="1" x14ac:dyDescent="0.25">
      <c r="B117" s="39"/>
      <c r="C117" s="39"/>
      <c r="D117" s="39"/>
      <c r="E117" s="39"/>
      <c r="F117" s="39"/>
      <c r="G117" s="39"/>
      <c r="H117" s="39"/>
    </row>
    <row r="118" spans="2:11" ht="15.75" customHeight="1" x14ac:dyDescent="0.25">
      <c r="B118" s="309">
        <f>D6</f>
        <v>0</v>
      </c>
      <c r="C118" s="309"/>
      <c r="D118" s="309"/>
      <c r="E118" s="309"/>
      <c r="F118" s="309"/>
      <c r="G118" s="247"/>
      <c r="H118" s="247"/>
    </row>
    <row r="119" spans="2:11" ht="15.75" customHeight="1" x14ac:dyDescent="0.25"/>
    <row r="120" spans="2:11" ht="15.75" customHeight="1" x14ac:dyDescent="0.25"/>
    <row r="121" spans="2:11" ht="15.75" customHeight="1" x14ac:dyDescent="0.25"/>
    <row r="122" spans="2:11" ht="15.75" customHeight="1" x14ac:dyDescent="0.25"/>
    <row r="123" spans="2:11" ht="15.75" customHeight="1" x14ac:dyDescent="0.25"/>
    <row r="124" spans="2:11" ht="15.75" customHeight="1" x14ac:dyDescent="0.25"/>
    <row r="125" spans="2:11" ht="15.75" customHeight="1" x14ac:dyDescent="0.25"/>
    <row r="126" spans="2:11" ht="15.75" customHeight="1" x14ac:dyDescent="0.25"/>
    <row r="127" spans="2:11" ht="15.75" customHeight="1" x14ac:dyDescent="0.25"/>
    <row r="128" spans="2:11"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4.65" customHeight="1" x14ac:dyDescent="0.25"/>
    <row r="162" ht="14.65" customHeight="1" x14ac:dyDescent="0.25"/>
    <row r="163" ht="14.65" customHeight="1" x14ac:dyDescent="0.25"/>
    <row r="164" ht="14.65" customHeight="1" x14ac:dyDescent="0.25"/>
    <row r="165" ht="15" customHeight="1" x14ac:dyDescent="0.25"/>
    <row r="166" ht="14.65" customHeight="1" x14ac:dyDescent="0.25"/>
    <row r="167" ht="15" customHeight="1" x14ac:dyDescent="0.25"/>
    <row r="174" ht="19.149999999999999" customHeight="1" x14ac:dyDescent="0.25"/>
    <row r="179" ht="34.5" customHeight="1" x14ac:dyDescent="0.25"/>
  </sheetData>
  <sheetProtection algorithmName="SHA-512" hashValue="CuLem0AmfP5F5m+0FjY+Z6f586SyxUsoTcEBf028U/LZ17m44rzhA6iQ36ggRlPsn+NhxRhjrlKHNGOtRfCuCw==" saltValue="6P2fYQB6KTlOPtZb7u5yJw==" spinCount="100000" sheet="1" selectLockedCells="1"/>
  <mergeCells count="17">
    <mergeCell ref="B118:F118"/>
    <mergeCell ref="B113:C113"/>
    <mergeCell ref="B4:H4"/>
    <mergeCell ref="B1:H1"/>
    <mergeCell ref="B2:H2"/>
    <mergeCell ref="B3:H3"/>
    <mergeCell ref="B6:C6"/>
    <mergeCell ref="B5:H5"/>
    <mergeCell ref="D6:H6"/>
    <mergeCell ref="B11:C11"/>
    <mergeCell ref="B10:C10"/>
    <mergeCell ref="J9:J112"/>
    <mergeCell ref="B9:C9"/>
    <mergeCell ref="B40:C40"/>
    <mergeCell ref="B100:C100"/>
    <mergeCell ref="B108:C108"/>
    <mergeCell ref="B112:C112"/>
  </mergeCells>
  <phoneticPr fontId="8" type="noConversion"/>
  <printOptions horizontalCentered="1"/>
  <pageMargins left="0.7" right="0.7" top="0.5" bottom="0.5" header="0.3" footer="0.3"/>
  <pageSetup scale="67" fitToHeight="0" orientation="landscape" r:id="rId1"/>
  <headerFooter>
    <oddFooter xml:space="preserve">&amp;CPage &amp;P of &amp;N&amp;RSchedule A - Total Evaluated Price </oddFooter>
  </headerFooter>
  <rowBreaks count="2" manualBreakCount="2">
    <brk id="39" min="1" max="7" man="1"/>
    <brk id="77" min="1"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2:BI4"/>
  <sheetViews>
    <sheetView workbookViewId="0">
      <selection activeCell="L18" sqref="L18"/>
    </sheetView>
  </sheetViews>
  <sheetFormatPr defaultRowHeight="15" x14ac:dyDescent="0.25"/>
  <cols>
    <col min="1" max="1" width="20.5703125" customWidth="1"/>
    <col min="2" max="2" width="13.42578125" style="10" customWidth="1"/>
    <col min="3" max="3" width="12" style="10" customWidth="1"/>
    <col min="4" max="61" width="8.7109375" style="10"/>
  </cols>
  <sheetData>
    <row r="2" spans="1:61" x14ac:dyDescent="0.25">
      <c r="B2" s="292" t="s">
        <v>44</v>
      </c>
      <c r="C2" s="292"/>
      <c r="D2" s="292"/>
      <c r="E2" s="292"/>
      <c r="F2" s="292"/>
      <c r="G2" s="292"/>
      <c r="H2" s="292"/>
      <c r="I2" s="292"/>
      <c r="J2" s="292"/>
      <c r="K2" s="292"/>
      <c r="L2" s="292"/>
      <c r="M2" s="292"/>
      <c r="N2" s="292" t="s">
        <v>44</v>
      </c>
      <c r="O2" s="292"/>
      <c r="P2" s="292"/>
      <c r="Q2" s="292"/>
      <c r="R2" s="292"/>
      <c r="S2" s="292"/>
      <c r="T2" s="292"/>
      <c r="U2" s="292"/>
      <c r="V2" s="292"/>
      <c r="W2" s="292"/>
      <c r="X2" s="292"/>
      <c r="Y2" s="292"/>
      <c r="Z2" s="292" t="s">
        <v>44</v>
      </c>
      <c r="AA2" s="292"/>
      <c r="AB2" s="292"/>
      <c r="AC2" s="292"/>
      <c r="AD2" s="292"/>
      <c r="AE2" s="292"/>
      <c r="AF2" s="292"/>
      <c r="AG2" s="292"/>
      <c r="AH2" s="292"/>
      <c r="AI2" s="292"/>
      <c r="AJ2" s="292"/>
      <c r="AK2" s="292"/>
      <c r="AL2" s="292" t="s">
        <v>44</v>
      </c>
      <c r="AM2" s="292"/>
      <c r="AN2" s="292"/>
      <c r="AO2" s="292"/>
      <c r="AP2" s="292"/>
      <c r="AQ2" s="292"/>
      <c r="AR2" s="292"/>
      <c r="AS2" s="292"/>
      <c r="AT2" s="292"/>
      <c r="AU2" s="292"/>
      <c r="AV2" s="292"/>
      <c r="AW2" s="292"/>
      <c r="AX2" s="292" t="s">
        <v>44</v>
      </c>
      <c r="AY2" s="292"/>
      <c r="AZ2" s="292"/>
      <c r="BA2" s="292"/>
      <c r="BB2" s="292"/>
      <c r="BC2" s="292"/>
      <c r="BD2" s="292"/>
      <c r="BE2" s="292"/>
      <c r="BF2" s="292"/>
      <c r="BG2" s="292"/>
      <c r="BH2" s="292"/>
      <c r="BI2" s="292"/>
    </row>
    <row r="3" spans="1:61" x14ac:dyDescent="0.25">
      <c r="A3" t="s">
        <v>45</v>
      </c>
      <c r="B3" s="10">
        <v>1</v>
      </c>
      <c r="C3" s="10">
        <v>2</v>
      </c>
      <c r="D3" s="10">
        <v>3</v>
      </c>
      <c r="E3" s="10">
        <v>4</v>
      </c>
      <c r="F3" s="10">
        <v>5</v>
      </c>
      <c r="G3" s="10">
        <v>6</v>
      </c>
      <c r="H3" s="10">
        <v>7</v>
      </c>
      <c r="I3" s="10">
        <v>8</v>
      </c>
      <c r="J3" s="10">
        <v>9</v>
      </c>
      <c r="K3" s="10">
        <v>10</v>
      </c>
      <c r="L3" s="10">
        <v>11</v>
      </c>
      <c r="M3" s="10">
        <v>12</v>
      </c>
      <c r="N3" s="10">
        <v>13</v>
      </c>
      <c r="O3" s="10">
        <v>14</v>
      </c>
      <c r="P3" s="10">
        <v>15</v>
      </c>
      <c r="Q3" s="10">
        <v>16</v>
      </c>
      <c r="R3" s="10">
        <v>17</v>
      </c>
      <c r="S3" s="10">
        <v>18</v>
      </c>
      <c r="T3" s="10">
        <v>19</v>
      </c>
      <c r="U3" s="10">
        <v>20</v>
      </c>
      <c r="V3" s="10">
        <v>21</v>
      </c>
      <c r="W3" s="10">
        <v>22</v>
      </c>
      <c r="X3" s="10">
        <v>23</v>
      </c>
      <c r="Y3" s="10">
        <v>24</v>
      </c>
      <c r="Z3" s="10">
        <v>25</v>
      </c>
      <c r="AA3" s="10">
        <v>26</v>
      </c>
      <c r="AB3" s="10">
        <v>27</v>
      </c>
      <c r="AC3" s="10">
        <v>28</v>
      </c>
      <c r="AD3" s="10">
        <v>29</v>
      </c>
      <c r="AE3" s="10">
        <v>30</v>
      </c>
      <c r="AF3" s="10">
        <v>31</v>
      </c>
      <c r="AG3" s="10">
        <v>32</v>
      </c>
      <c r="AH3" s="10">
        <v>33</v>
      </c>
      <c r="AI3" s="10">
        <v>34</v>
      </c>
      <c r="AJ3" s="10">
        <v>35</v>
      </c>
      <c r="AK3" s="10">
        <v>36</v>
      </c>
      <c r="AL3" s="10">
        <v>37</v>
      </c>
      <c r="AM3" s="10">
        <v>38</v>
      </c>
      <c r="AN3" s="10">
        <v>39</v>
      </c>
      <c r="AO3" s="10">
        <v>40</v>
      </c>
      <c r="AP3" s="10">
        <v>41</v>
      </c>
      <c r="AQ3" s="10">
        <v>42</v>
      </c>
      <c r="AR3" s="10">
        <v>43</v>
      </c>
      <c r="AS3" s="10">
        <v>44</v>
      </c>
      <c r="AT3" s="10">
        <v>45</v>
      </c>
      <c r="AU3" s="10">
        <v>46</v>
      </c>
      <c r="AV3" s="10">
        <v>47</v>
      </c>
      <c r="AW3" s="10">
        <v>48</v>
      </c>
      <c r="AX3" s="10">
        <v>49</v>
      </c>
      <c r="AY3" s="10">
        <v>50</v>
      </c>
      <c r="AZ3" s="10">
        <v>51</v>
      </c>
      <c r="BA3" s="10">
        <v>52</v>
      </c>
      <c r="BB3" s="10">
        <v>53</v>
      </c>
      <c r="BC3" s="10">
        <v>54</v>
      </c>
      <c r="BD3" s="10">
        <v>55</v>
      </c>
      <c r="BE3" s="10">
        <v>56</v>
      </c>
      <c r="BF3" s="10">
        <v>57</v>
      </c>
      <c r="BG3" s="10">
        <v>58</v>
      </c>
      <c r="BH3" s="10">
        <v>59</v>
      </c>
      <c r="BI3" s="10">
        <v>60</v>
      </c>
    </row>
    <row r="4" spans="1:61" x14ac:dyDescent="0.25">
      <c r="A4" t="s">
        <v>8</v>
      </c>
    </row>
  </sheetData>
  <mergeCells count="5">
    <mergeCell ref="B2:M2"/>
    <mergeCell ref="N2:Y2"/>
    <mergeCell ref="Z2:AK2"/>
    <mergeCell ref="AL2:AW2"/>
    <mergeCell ref="AX2:BI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M51"/>
  <sheetViews>
    <sheetView topLeftCell="A3" zoomScale="110" zoomScaleNormal="110" zoomScalePageLayoutView="90" workbookViewId="0">
      <selection activeCell="E29" sqref="E29"/>
    </sheetView>
  </sheetViews>
  <sheetFormatPr defaultRowHeight="15" x14ac:dyDescent="0.25"/>
  <cols>
    <col min="1" max="1" width="3.5703125" style="12" customWidth="1"/>
    <col min="2" max="2" width="10.7109375" style="7" customWidth="1"/>
    <col min="3" max="3" width="45.42578125" customWidth="1"/>
    <col min="4" max="4" width="21.7109375" customWidth="1"/>
    <col min="5" max="8" width="20.5703125" customWidth="1"/>
    <col min="9" max="9" width="5.7109375" customWidth="1"/>
    <col min="10" max="10" width="44.28515625" customWidth="1"/>
    <col min="11" max="11" width="50.5703125" customWidth="1"/>
    <col min="12" max="12" width="48.7109375" customWidth="1"/>
  </cols>
  <sheetData>
    <row r="1" spans="1:13" s="1" customFormat="1" ht="15.75" x14ac:dyDescent="0.25">
      <c r="A1" s="52"/>
      <c r="B1" s="60"/>
      <c r="C1" s="312" t="s">
        <v>0</v>
      </c>
      <c r="D1" s="312"/>
      <c r="E1" s="312"/>
      <c r="F1" s="312"/>
      <c r="G1" s="312"/>
      <c r="H1" s="312"/>
      <c r="I1" s="94"/>
      <c r="J1" s="94"/>
      <c r="K1" s="244"/>
    </row>
    <row r="2" spans="1:13" s="1" customFormat="1" ht="15.75" x14ac:dyDescent="0.25">
      <c r="A2" s="52"/>
      <c r="B2" s="60"/>
      <c r="C2" s="312" t="s">
        <v>1</v>
      </c>
      <c r="D2" s="312"/>
      <c r="E2" s="312"/>
      <c r="F2" s="312"/>
      <c r="G2" s="312"/>
      <c r="H2" s="312"/>
      <c r="I2" s="94"/>
      <c r="J2" s="94"/>
      <c r="K2" s="6"/>
      <c r="L2" s="244"/>
      <c r="M2" s="5"/>
    </row>
    <row r="3" spans="1:13" s="1" customFormat="1" ht="15.75" x14ac:dyDescent="0.25">
      <c r="A3" s="52"/>
      <c r="B3" s="60"/>
      <c r="C3" s="312" t="s">
        <v>46</v>
      </c>
      <c r="D3" s="312"/>
      <c r="E3" s="312"/>
      <c r="F3" s="312"/>
      <c r="G3" s="312"/>
      <c r="H3" s="312"/>
      <c r="I3" s="94"/>
      <c r="J3" s="94"/>
      <c r="K3" s="6"/>
      <c r="L3" s="244"/>
    </row>
    <row r="4" spans="1:13" s="1" customFormat="1" ht="15.75" x14ac:dyDescent="0.25">
      <c r="B4" s="60"/>
      <c r="C4" s="312" t="s">
        <v>47</v>
      </c>
      <c r="D4" s="312"/>
      <c r="E4" s="312"/>
      <c r="F4" s="312"/>
      <c r="G4" s="312"/>
      <c r="H4" s="312"/>
      <c r="I4" s="94"/>
      <c r="J4" s="94"/>
      <c r="K4" s="6"/>
      <c r="L4" s="244"/>
    </row>
    <row r="5" spans="1:13" s="1" customFormat="1" ht="15.75" x14ac:dyDescent="0.25">
      <c r="A5" s="52"/>
      <c r="B5" s="60"/>
      <c r="C5" s="312" t="s">
        <v>48</v>
      </c>
      <c r="D5" s="312"/>
      <c r="E5" s="312"/>
      <c r="F5" s="312"/>
      <c r="G5" s="312"/>
      <c r="H5" s="312"/>
      <c r="I5" s="94"/>
      <c r="J5" s="94"/>
      <c r="K5" s="6"/>
      <c r="L5" s="244"/>
    </row>
    <row r="6" spans="1:13" s="1" customFormat="1" ht="30.6" customHeight="1" thickBot="1" x14ac:dyDescent="0.3">
      <c r="A6" s="52"/>
      <c r="B6" s="323" t="s">
        <v>6</v>
      </c>
      <c r="C6" s="323"/>
      <c r="D6" s="324">
        <f>('Sched A Total Evaluated Price'!D6)</f>
        <v>0</v>
      </c>
      <c r="E6" s="324"/>
      <c r="F6" s="324"/>
      <c r="G6" s="324"/>
      <c r="H6" s="324"/>
      <c r="I6" s="94"/>
      <c r="J6" s="94"/>
      <c r="K6" s="6"/>
      <c r="L6" s="6"/>
      <c r="M6" s="6"/>
    </row>
    <row r="7" spans="1:13" ht="32.1" customHeight="1" thickBot="1" x14ac:dyDescent="0.3">
      <c r="A7" s="188"/>
      <c r="B7" s="248"/>
      <c r="C7" s="248"/>
      <c r="D7" s="61"/>
      <c r="E7" s="62"/>
      <c r="F7" s="62"/>
      <c r="G7" s="62"/>
      <c r="H7" s="46" t="s">
        <v>49</v>
      </c>
      <c r="I7" s="39"/>
      <c r="J7" s="39"/>
    </row>
    <row r="8" spans="1:13" ht="30" customHeight="1" thickBot="1" x14ac:dyDescent="0.35">
      <c r="A8" s="188"/>
      <c r="B8" s="63"/>
      <c r="C8" s="63"/>
      <c r="D8" s="61"/>
      <c r="E8" s="210"/>
      <c r="F8" s="210"/>
      <c r="G8" s="210"/>
      <c r="H8" s="211">
        <f>D10+E10+F10+G10+H10</f>
        <v>0</v>
      </c>
      <c r="I8" s="39"/>
      <c r="J8" s="39"/>
    </row>
    <row r="9" spans="1:13" s="108" customFormat="1" ht="30.6" customHeight="1" thickTop="1" thickBot="1" x14ac:dyDescent="0.3">
      <c r="A9" s="109"/>
      <c r="B9" s="321" t="s">
        <v>50</v>
      </c>
      <c r="C9" s="322"/>
      <c r="D9" s="249" t="s">
        <v>26</v>
      </c>
      <c r="E9" s="249" t="s">
        <v>27</v>
      </c>
      <c r="F9" s="249" t="s">
        <v>28</v>
      </c>
      <c r="G9" s="249" t="s">
        <v>29</v>
      </c>
      <c r="H9" s="212" t="s">
        <v>30</v>
      </c>
      <c r="I9" s="107"/>
      <c r="J9" s="319" t="s">
        <v>51</v>
      </c>
    </row>
    <row r="10" spans="1:13" s="110" customFormat="1" ht="25.15" customHeight="1" thickTop="1" thickBot="1" x14ac:dyDescent="0.3">
      <c r="A10" s="109"/>
      <c r="B10" s="237" t="s">
        <v>52</v>
      </c>
      <c r="C10" s="238" t="s">
        <v>53</v>
      </c>
      <c r="D10" s="155">
        <f>SUBTOTAL(9, D11:D37)</f>
        <v>0</v>
      </c>
      <c r="E10" s="155">
        <f t="shared" ref="E10:H10" si="0">SUBTOTAL(9, E11:E37)</f>
        <v>0</v>
      </c>
      <c r="F10" s="155">
        <f t="shared" si="0"/>
        <v>0</v>
      </c>
      <c r="G10" s="155">
        <f t="shared" si="0"/>
        <v>0</v>
      </c>
      <c r="H10" s="213">
        <f t="shared" si="0"/>
        <v>0</v>
      </c>
      <c r="I10" s="214"/>
      <c r="J10" s="319"/>
    </row>
    <row r="11" spans="1:13" ht="18" customHeight="1" thickTop="1" thickBot="1" x14ac:dyDescent="0.3">
      <c r="A11" s="191"/>
      <c r="B11" s="203" t="s">
        <v>54</v>
      </c>
      <c r="C11" s="204" t="s">
        <v>55</v>
      </c>
      <c r="D11" s="205"/>
      <c r="E11" s="205"/>
      <c r="F11" s="205"/>
      <c r="G11" s="205"/>
      <c r="H11" s="206"/>
      <c r="I11" s="36"/>
      <c r="J11" s="319"/>
    </row>
    <row r="12" spans="1:13" ht="18" customHeight="1" thickTop="1" thickBot="1" x14ac:dyDescent="0.3">
      <c r="A12" s="191"/>
      <c r="B12" s="203" t="s">
        <v>56</v>
      </c>
      <c r="C12" s="207" t="s">
        <v>57</v>
      </c>
      <c r="D12" s="205"/>
      <c r="E12" s="205"/>
      <c r="F12" s="205"/>
      <c r="G12" s="205"/>
      <c r="H12" s="206"/>
      <c r="I12" s="36"/>
      <c r="J12" s="319"/>
    </row>
    <row r="13" spans="1:13" ht="18" customHeight="1" thickTop="1" thickBot="1" x14ac:dyDescent="0.3">
      <c r="A13" s="191"/>
      <c r="B13" s="203" t="s">
        <v>58</v>
      </c>
      <c r="C13" s="207" t="s">
        <v>59</v>
      </c>
      <c r="D13" s="205"/>
      <c r="E13" s="205"/>
      <c r="F13" s="205"/>
      <c r="G13" s="205"/>
      <c r="H13" s="206"/>
      <c r="I13" s="36"/>
      <c r="J13" s="319"/>
    </row>
    <row r="14" spans="1:13" ht="18" customHeight="1" thickTop="1" thickBot="1" x14ac:dyDescent="0.3">
      <c r="A14" s="191"/>
      <c r="B14" s="203" t="s">
        <v>60</v>
      </c>
      <c r="C14" s="207" t="s">
        <v>61</v>
      </c>
      <c r="D14" s="205"/>
      <c r="E14" s="205"/>
      <c r="F14" s="205"/>
      <c r="G14" s="205"/>
      <c r="H14" s="206"/>
      <c r="I14" s="36"/>
      <c r="J14" s="319"/>
    </row>
    <row r="15" spans="1:13" ht="18" customHeight="1" thickTop="1" thickBot="1" x14ac:dyDescent="0.3">
      <c r="A15" s="191"/>
      <c r="B15" s="203" t="s">
        <v>62</v>
      </c>
      <c r="C15" s="207" t="s">
        <v>63</v>
      </c>
      <c r="D15" s="205"/>
      <c r="E15" s="205"/>
      <c r="F15" s="205"/>
      <c r="G15" s="205"/>
      <c r="H15" s="206"/>
      <c r="I15" s="36"/>
      <c r="J15" s="319"/>
    </row>
    <row r="16" spans="1:13" ht="18" customHeight="1" thickTop="1" thickBot="1" x14ac:dyDescent="0.3">
      <c r="A16" s="191"/>
      <c r="B16" s="203" t="s">
        <v>64</v>
      </c>
      <c r="C16" s="207" t="s">
        <v>65</v>
      </c>
      <c r="D16" s="205"/>
      <c r="E16" s="205"/>
      <c r="F16" s="205"/>
      <c r="G16" s="205"/>
      <c r="H16" s="206"/>
      <c r="I16" s="36"/>
      <c r="J16" s="319"/>
    </row>
    <row r="17" spans="1:10" ht="18" customHeight="1" thickTop="1" thickBot="1" x14ac:dyDescent="0.3">
      <c r="A17" s="191"/>
      <c r="B17" s="203" t="s">
        <v>66</v>
      </c>
      <c r="C17" s="207" t="s">
        <v>67</v>
      </c>
      <c r="D17" s="205"/>
      <c r="E17" s="205"/>
      <c r="F17" s="205"/>
      <c r="G17" s="205"/>
      <c r="H17" s="206"/>
      <c r="I17" s="36"/>
      <c r="J17" s="319"/>
    </row>
    <row r="18" spans="1:10" ht="18" customHeight="1" thickTop="1" thickBot="1" x14ac:dyDescent="0.3">
      <c r="A18" s="191"/>
      <c r="B18" s="203" t="s">
        <v>68</v>
      </c>
      <c r="C18" s="207" t="s">
        <v>69</v>
      </c>
      <c r="D18" s="205"/>
      <c r="E18" s="205"/>
      <c r="F18" s="205"/>
      <c r="G18" s="205"/>
      <c r="H18" s="206"/>
      <c r="I18" s="36"/>
      <c r="J18" s="319"/>
    </row>
    <row r="19" spans="1:10" ht="18" customHeight="1" thickTop="1" thickBot="1" x14ac:dyDescent="0.3">
      <c r="A19" s="191"/>
      <c r="B19" s="203" t="s">
        <v>70</v>
      </c>
      <c r="C19" s="207" t="s">
        <v>71</v>
      </c>
      <c r="D19" s="205"/>
      <c r="E19" s="205"/>
      <c r="F19" s="205"/>
      <c r="G19" s="205"/>
      <c r="H19" s="206"/>
      <c r="I19" s="36"/>
      <c r="J19" s="319"/>
    </row>
    <row r="20" spans="1:10" ht="18" customHeight="1" thickTop="1" thickBot="1" x14ac:dyDescent="0.3">
      <c r="A20" s="191"/>
      <c r="B20" s="203" t="s">
        <v>72</v>
      </c>
      <c r="C20" s="207" t="s">
        <v>73</v>
      </c>
      <c r="D20" s="205"/>
      <c r="E20" s="205"/>
      <c r="F20" s="205"/>
      <c r="G20" s="205"/>
      <c r="H20" s="206"/>
      <c r="I20" s="36"/>
      <c r="J20" s="319"/>
    </row>
    <row r="21" spans="1:10" ht="18" customHeight="1" thickTop="1" thickBot="1" x14ac:dyDescent="0.3">
      <c r="A21" s="191"/>
      <c r="B21" s="203" t="s">
        <v>74</v>
      </c>
      <c r="C21" s="208" t="s">
        <v>75</v>
      </c>
      <c r="D21" s="205"/>
      <c r="E21" s="205"/>
      <c r="F21" s="205"/>
      <c r="G21" s="205"/>
      <c r="H21" s="206"/>
      <c r="I21" s="36"/>
      <c r="J21" s="319"/>
    </row>
    <row r="22" spans="1:10" ht="18" customHeight="1" thickTop="1" thickBot="1" x14ac:dyDescent="0.3">
      <c r="A22" s="191"/>
      <c r="B22" s="203" t="s">
        <v>76</v>
      </c>
      <c r="C22" s="208" t="s">
        <v>77</v>
      </c>
      <c r="D22" s="205"/>
      <c r="E22" s="205"/>
      <c r="F22" s="205"/>
      <c r="G22" s="205"/>
      <c r="H22" s="206"/>
      <c r="I22" s="36"/>
      <c r="J22" s="319"/>
    </row>
    <row r="23" spans="1:10" ht="18" customHeight="1" thickTop="1" thickBot="1" x14ac:dyDescent="0.3">
      <c r="A23" s="191"/>
      <c r="B23" s="203" t="s">
        <v>78</v>
      </c>
      <c r="C23" s="208" t="s">
        <v>79</v>
      </c>
      <c r="D23" s="205"/>
      <c r="E23" s="205"/>
      <c r="F23" s="205"/>
      <c r="G23" s="205"/>
      <c r="H23" s="206"/>
      <c r="I23" s="36"/>
      <c r="J23" s="319"/>
    </row>
    <row r="24" spans="1:10" ht="18" customHeight="1" thickTop="1" thickBot="1" x14ac:dyDescent="0.3">
      <c r="A24" s="191"/>
      <c r="B24" s="203" t="s">
        <v>80</v>
      </c>
      <c r="C24" s="208" t="s">
        <v>81</v>
      </c>
      <c r="D24" s="205"/>
      <c r="E24" s="205"/>
      <c r="F24" s="205"/>
      <c r="G24" s="205"/>
      <c r="H24" s="206"/>
      <c r="I24" s="36"/>
      <c r="J24" s="319"/>
    </row>
    <row r="25" spans="1:10" ht="18" customHeight="1" thickTop="1" thickBot="1" x14ac:dyDescent="0.3">
      <c r="A25" s="191"/>
      <c r="B25" s="203" t="s">
        <v>82</v>
      </c>
      <c r="C25" s="208" t="s">
        <v>83</v>
      </c>
      <c r="D25" s="205"/>
      <c r="E25" s="205"/>
      <c r="F25" s="205"/>
      <c r="G25" s="205"/>
      <c r="H25" s="206"/>
      <c r="I25" s="36"/>
      <c r="J25" s="319"/>
    </row>
    <row r="26" spans="1:10" ht="18" customHeight="1" thickTop="1" thickBot="1" x14ac:dyDescent="0.3">
      <c r="A26" s="191"/>
      <c r="B26" s="203" t="s">
        <v>84</v>
      </c>
      <c r="C26" s="208" t="s">
        <v>85</v>
      </c>
      <c r="D26" s="205"/>
      <c r="E26" s="205"/>
      <c r="F26" s="205"/>
      <c r="G26" s="205"/>
      <c r="H26" s="206"/>
      <c r="I26" s="36"/>
      <c r="J26" s="319"/>
    </row>
    <row r="27" spans="1:10" ht="18" customHeight="1" thickTop="1" thickBot="1" x14ac:dyDescent="0.3">
      <c r="A27" s="191"/>
      <c r="B27" s="203" t="s">
        <v>86</v>
      </c>
      <c r="C27" s="208" t="s">
        <v>87</v>
      </c>
      <c r="D27" s="205"/>
      <c r="E27" s="205"/>
      <c r="F27" s="205"/>
      <c r="G27" s="205"/>
      <c r="H27" s="206"/>
      <c r="I27" s="36"/>
      <c r="J27" s="319"/>
    </row>
    <row r="28" spans="1:10" ht="18" customHeight="1" thickTop="1" thickBot="1" x14ac:dyDescent="0.3">
      <c r="A28" s="191"/>
      <c r="B28" s="203" t="s">
        <v>88</v>
      </c>
      <c r="C28" s="208" t="s">
        <v>89</v>
      </c>
      <c r="D28" s="205"/>
      <c r="E28" s="205"/>
      <c r="F28" s="205"/>
      <c r="G28" s="205"/>
      <c r="H28" s="206"/>
      <c r="I28" s="36"/>
      <c r="J28" s="319"/>
    </row>
    <row r="29" spans="1:10" ht="18" customHeight="1" thickTop="1" thickBot="1" x14ac:dyDescent="0.3">
      <c r="A29" s="191"/>
      <c r="B29" s="203" t="s">
        <v>90</v>
      </c>
      <c r="C29" s="208" t="s">
        <v>91</v>
      </c>
      <c r="D29" s="205"/>
      <c r="E29" s="205"/>
      <c r="F29" s="205"/>
      <c r="G29" s="205"/>
      <c r="H29" s="206"/>
      <c r="I29" s="36"/>
      <c r="J29" s="319"/>
    </row>
    <row r="30" spans="1:10" ht="18" customHeight="1" thickTop="1" thickBot="1" x14ac:dyDescent="0.3">
      <c r="A30" s="191"/>
      <c r="B30" s="203" t="s">
        <v>92</v>
      </c>
      <c r="C30" s="208" t="s">
        <v>93</v>
      </c>
      <c r="D30" s="205"/>
      <c r="E30" s="205"/>
      <c r="F30" s="205"/>
      <c r="G30" s="205"/>
      <c r="H30" s="206"/>
      <c r="I30" s="36"/>
      <c r="J30" s="319"/>
    </row>
    <row r="31" spans="1:10" ht="18" customHeight="1" thickTop="1" thickBot="1" x14ac:dyDescent="0.3">
      <c r="A31" s="191"/>
      <c r="B31" s="203" t="s">
        <v>94</v>
      </c>
      <c r="C31" s="209" t="s">
        <v>95</v>
      </c>
      <c r="D31" s="205"/>
      <c r="E31" s="205"/>
      <c r="F31" s="205"/>
      <c r="G31" s="205"/>
      <c r="H31" s="206"/>
      <c r="I31" s="36"/>
      <c r="J31" s="319"/>
    </row>
    <row r="32" spans="1:10" ht="18" customHeight="1" thickTop="1" thickBot="1" x14ac:dyDescent="0.3">
      <c r="A32" s="191"/>
      <c r="B32" s="203" t="s">
        <v>96</v>
      </c>
      <c r="C32" s="209" t="s">
        <v>97</v>
      </c>
      <c r="D32" s="205"/>
      <c r="E32" s="205"/>
      <c r="F32" s="205"/>
      <c r="G32" s="205"/>
      <c r="H32" s="206"/>
      <c r="I32" s="36"/>
      <c r="J32" s="319"/>
    </row>
    <row r="33" spans="1:10" ht="18" customHeight="1" thickTop="1" thickBot="1" x14ac:dyDescent="0.3">
      <c r="A33" s="191"/>
      <c r="B33" s="203" t="s">
        <v>98</v>
      </c>
      <c r="C33" s="209" t="s">
        <v>99</v>
      </c>
      <c r="D33" s="205"/>
      <c r="E33" s="205"/>
      <c r="F33" s="205"/>
      <c r="G33" s="205"/>
      <c r="H33" s="206"/>
      <c r="I33" s="36"/>
      <c r="J33" s="319"/>
    </row>
    <row r="34" spans="1:10" ht="18" customHeight="1" thickTop="1" thickBot="1" x14ac:dyDescent="0.3">
      <c r="A34" s="191"/>
      <c r="B34" s="203" t="s">
        <v>100</v>
      </c>
      <c r="C34" s="209" t="s">
        <v>101</v>
      </c>
      <c r="D34" s="205"/>
      <c r="E34" s="205"/>
      <c r="F34" s="205"/>
      <c r="G34" s="205"/>
      <c r="H34" s="206"/>
      <c r="I34" s="36"/>
      <c r="J34" s="319"/>
    </row>
    <row r="35" spans="1:10" ht="18" customHeight="1" thickTop="1" thickBot="1" x14ac:dyDescent="0.3">
      <c r="A35" s="191"/>
      <c r="B35" s="203" t="s">
        <v>102</v>
      </c>
      <c r="C35" s="209" t="s">
        <v>103</v>
      </c>
      <c r="D35" s="205"/>
      <c r="E35" s="205"/>
      <c r="F35" s="205"/>
      <c r="G35" s="205"/>
      <c r="H35" s="206"/>
      <c r="I35" s="36"/>
      <c r="J35" s="319"/>
    </row>
    <row r="36" spans="1:10" ht="18" customHeight="1" thickTop="1" thickBot="1" x14ac:dyDescent="0.3">
      <c r="A36" s="191"/>
      <c r="B36" s="203" t="s">
        <v>104</v>
      </c>
      <c r="C36" s="209" t="s">
        <v>105</v>
      </c>
      <c r="D36" s="205"/>
      <c r="E36" s="205"/>
      <c r="F36" s="205"/>
      <c r="G36" s="205"/>
      <c r="H36" s="206"/>
      <c r="I36" s="36"/>
      <c r="J36" s="319"/>
    </row>
    <row r="37" spans="1:10" ht="18" customHeight="1" thickTop="1" thickBot="1" x14ac:dyDescent="0.3">
      <c r="A37" s="191"/>
      <c r="B37" s="203" t="s">
        <v>106</v>
      </c>
      <c r="C37" s="209" t="s">
        <v>107</v>
      </c>
      <c r="D37" s="205"/>
      <c r="E37" s="205"/>
      <c r="F37" s="205"/>
      <c r="G37" s="205"/>
      <c r="H37" s="206"/>
      <c r="I37" s="36"/>
      <c r="J37" s="319"/>
    </row>
    <row r="38" spans="1:10" ht="25.15" customHeight="1" thickTop="1" thickBot="1" x14ac:dyDescent="0.35">
      <c r="A38" s="192"/>
      <c r="B38" s="325" t="s">
        <v>49</v>
      </c>
      <c r="C38" s="326"/>
      <c r="D38" s="200"/>
      <c r="E38" s="200"/>
      <c r="F38" s="200"/>
      <c r="G38" s="201"/>
      <c r="H38" s="202">
        <f>D10+E10+F10+G10+H10</f>
        <v>0</v>
      </c>
      <c r="I38" s="195"/>
      <c r="J38" s="319"/>
    </row>
    <row r="39" spans="1:10" x14ac:dyDescent="0.25">
      <c r="A39" s="193"/>
      <c r="B39" s="197"/>
      <c r="C39" s="39"/>
      <c r="D39" s="39"/>
      <c r="E39" s="39"/>
      <c r="F39" s="39"/>
      <c r="G39" s="39"/>
      <c r="H39" s="39"/>
      <c r="I39" s="195"/>
      <c r="J39" s="319"/>
    </row>
    <row r="40" spans="1:10" ht="16.5" thickBot="1" x14ac:dyDescent="0.3">
      <c r="A40" s="188"/>
      <c r="B40" s="233" t="s">
        <v>108</v>
      </c>
      <c r="C40" s="101"/>
      <c r="D40" s="100"/>
      <c r="E40" s="100"/>
      <c r="F40" s="100"/>
      <c r="G40" s="234" t="s">
        <v>21</v>
      </c>
      <c r="H40" s="100"/>
      <c r="I40" s="195"/>
      <c r="J40" s="319"/>
    </row>
    <row r="41" spans="1:10" x14ac:dyDescent="0.25">
      <c r="A41" s="191"/>
      <c r="B41" s="327">
        <f>D6</f>
        <v>0</v>
      </c>
      <c r="C41" s="327"/>
      <c r="D41" s="327"/>
      <c r="E41" s="327"/>
      <c r="F41" s="327"/>
      <c r="G41" s="39"/>
      <c r="H41" s="39"/>
      <c r="I41" s="195"/>
      <c r="J41" s="319"/>
    </row>
    <row r="42" spans="1:10" ht="15" customHeight="1" x14ac:dyDescent="0.25">
      <c r="A42" s="188"/>
      <c r="B42" s="320"/>
      <c r="C42" s="320"/>
      <c r="D42" s="320"/>
      <c r="E42" s="248"/>
      <c r="F42" s="248"/>
      <c r="G42" s="248"/>
      <c r="H42" s="248"/>
      <c r="I42" s="195"/>
      <c r="J42" s="319"/>
    </row>
    <row r="43" spans="1:10" x14ac:dyDescent="0.25">
      <c r="A43" s="188"/>
      <c r="B43" s="196"/>
      <c r="C43" s="61"/>
      <c r="D43" s="61"/>
      <c r="E43" s="39"/>
      <c r="F43" s="39"/>
      <c r="G43" s="39"/>
      <c r="H43" s="39"/>
      <c r="I43" s="34"/>
      <c r="J43" s="319"/>
    </row>
    <row r="44" spans="1:10" x14ac:dyDescent="0.25">
      <c r="A44" s="58"/>
      <c r="B44" s="59"/>
      <c r="C44" s="57"/>
      <c r="D44" s="57"/>
    </row>
    <row r="45" spans="1:10" x14ac:dyDescent="0.25">
      <c r="A45" s="58"/>
      <c r="B45" s="59"/>
      <c r="C45" s="57"/>
      <c r="D45" s="57"/>
    </row>
    <row r="46" spans="1:10" x14ac:dyDescent="0.25">
      <c r="A46" s="58"/>
      <c r="B46" s="59"/>
      <c r="C46" s="57"/>
      <c r="D46" s="57"/>
    </row>
    <row r="47" spans="1:10" x14ac:dyDescent="0.25">
      <c r="A47" s="58"/>
      <c r="B47" s="59"/>
      <c r="C47" s="57"/>
      <c r="D47" s="57"/>
    </row>
    <row r="48" spans="1:10" x14ac:dyDescent="0.25">
      <c r="A48" s="58"/>
      <c r="B48" s="59"/>
      <c r="C48" s="57"/>
      <c r="D48" s="57"/>
    </row>
    <row r="49" spans="1:4" x14ac:dyDescent="0.25">
      <c r="A49" s="58"/>
      <c r="B49" s="59"/>
      <c r="C49" s="57"/>
      <c r="D49" s="57"/>
    </row>
    <row r="50" spans="1:4" x14ac:dyDescent="0.25">
      <c r="B50" s="246"/>
    </row>
    <row r="51" spans="1:4" x14ac:dyDescent="0.25">
      <c r="B51" s="246"/>
    </row>
  </sheetData>
  <sheetProtection algorithmName="SHA-512" hashValue="5R441hiIwKPA9iCQe58lw4I4f9IBrHZ0TJj0PHSr/Ghl1qEqsnlgOdkof2K4V8huzQZrozVBTHPUbTvirKX7qQ==" saltValue="Ih26F9XxNg1wVS/000wrdA==" spinCount="100000" sheet="1" objects="1" scenarios="1" selectLockedCells="1"/>
  <mergeCells count="12">
    <mergeCell ref="J9:J43"/>
    <mergeCell ref="B42:D42"/>
    <mergeCell ref="B9:C9"/>
    <mergeCell ref="C1:H1"/>
    <mergeCell ref="C2:H2"/>
    <mergeCell ref="C3:H3"/>
    <mergeCell ref="C4:H4"/>
    <mergeCell ref="C5:H5"/>
    <mergeCell ref="B6:C6"/>
    <mergeCell ref="D6:H6"/>
    <mergeCell ref="B38:C38"/>
    <mergeCell ref="B41:F41"/>
  </mergeCells>
  <phoneticPr fontId="8" type="noConversion"/>
  <printOptions horizontalCentered="1"/>
  <pageMargins left="0.7" right="0.7" top="0.5" bottom="0.5" header="0.3" footer="0.3"/>
  <pageSetup scale="76" fitToHeight="0" orientation="landscape" r:id="rId1"/>
  <headerFooter>
    <oddFooter xml:space="preserve">&amp;CPage &amp;P of &amp;N&amp;RSchedule B - Deliverables Price </oddFooter>
  </headerFooter>
  <rowBreaks count="1" manualBreakCount="1">
    <brk id="31" min="1" max="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9E11AC-338F-4220-9D24-1A8573E1B031}">
  <sheetPr codeName="Sheet11">
    <pageSetUpPr fitToPage="1"/>
  </sheetPr>
  <dimension ref="A1:M83"/>
  <sheetViews>
    <sheetView zoomScale="90" zoomScaleNormal="90" workbookViewId="0">
      <selection activeCell="D54" sqref="D54"/>
    </sheetView>
  </sheetViews>
  <sheetFormatPr defaultRowHeight="15" x14ac:dyDescent="0.25"/>
  <cols>
    <col min="1" max="1" width="3.5703125" style="12" customWidth="1"/>
    <col min="2" max="2" width="20.5703125" style="35" customWidth="1"/>
    <col min="3" max="3" width="55.5703125" customWidth="1"/>
    <col min="4" max="4" width="21.7109375" customWidth="1"/>
    <col min="5" max="8" width="20.5703125" customWidth="1"/>
    <col min="9" max="9" width="5.7109375" customWidth="1"/>
    <col min="10" max="10" width="28.7109375" customWidth="1"/>
    <col min="11" max="11" width="50.5703125" customWidth="1"/>
    <col min="12" max="12" width="48.7109375" customWidth="1"/>
  </cols>
  <sheetData>
    <row r="1" spans="1:13" s="1" customFormat="1" ht="15.75" x14ac:dyDescent="0.25">
      <c r="A1" s="52"/>
      <c r="B1" s="60"/>
      <c r="C1" s="312" t="s">
        <v>0</v>
      </c>
      <c r="D1" s="312"/>
      <c r="E1" s="312"/>
      <c r="F1" s="312"/>
      <c r="G1" s="312"/>
      <c r="H1" s="312"/>
      <c r="I1" s="94"/>
      <c r="J1" s="94"/>
      <c r="K1" s="244"/>
    </row>
    <row r="2" spans="1:13" s="1" customFormat="1" ht="15.75" x14ac:dyDescent="0.25">
      <c r="A2" s="52"/>
      <c r="B2" s="60"/>
      <c r="C2" s="312" t="s">
        <v>1</v>
      </c>
      <c r="D2" s="312"/>
      <c r="E2" s="312"/>
      <c r="F2" s="312"/>
      <c r="G2" s="312"/>
      <c r="H2" s="312"/>
      <c r="I2" s="94"/>
      <c r="J2" s="94"/>
      <c r="K2" s="6"/>
      <c r="L2" s="244"/>
      <c r="M2" s="5"/>
    </row>
    <row r="3" spans="1:13" s="1" customFormat="1" ht="15.75" x14ac:dyDescent="0.25">
      <c r="A3" s="52"/>
      <c r="B3" s="60"/>
      <c r="C3" s="312" t="s">
        <v>46</v>
      </c>
      <c r="D3" s="312"/>
      <c r="E3" s="312"/>
      <c r="F3" s="312"/>
      <c r="G3" s="312"/>
      <c r="H3" s="312"/>
      <c r="I3" s="94"/>
      <c r="J3" s="94"/>
      <c r="K3" s="6"/>
      <c r="L3" s="244"/>
    </row>
    <row r="4" spans="1:13" s="1" customFormat="1" ht="15.75" x14ac:dyDescent="0.25">
      <c r="A4" s="52"/>
      <c r="B4" s="60"/>
      <c r="C4" s="312" t="s">
        <v>109</v>
      </c>
      <c r="D4" s="312"/>
      <c r="E4" s="312"/>
      <c r="F4" s="312"/>
      <c r="G4" s="312"/>
      <c r="H4" s="312"/>
      <c r="I4" s="94"/>
      <c r="J4" s="94"/>
      <c r="K4" s="6"/>
      <c r="L4" s="244"/>
    </row>
    <row r="5" spans="1:13" s="1" customFormat="1" ht="15.75" x14ac:dyDescent="0.25">
      <c r="A5" s="52"/>
      <c r="B5" s="60"/>
      <c r="C5" s="312" t="s">
        <v>48</v>
      </c>
      <c r="D5" s="312"/>
      <c r="E5" s="312"/>
      <c r="F5" s="312"/>
      <c r="G5" s="312"/>
      <c r="H5" s="312"/>
      <c r="I5" s="94"/>
      <c r="J5" s="94"/>
      <c r="K5" s="6"/>
      <c r="L5" s="244"/>
    </row>
    <row r="6" spans="1:13" s="1" customFormat="1" ht="30.6" customHeight="1" x14ac:dyDescent="0.25">
      <c r="A6" s="52"/>
      <c r="B6" s="323" t="s">
        <v>6</v>
      </c>
      <c r="C6" s="323"/>
      <c r="D6" s="324">
        <f>('Sched A Total Evaluated Price'!D6)</f>
        <v>0</v>
      </c>
      <c r="E6" s="324"/>
      <c r="F6" s="324"/>
      <c r="G6" s="324"/>
      <c r="H6" s="324"/>
      <c r="I6" s="94"/>
      <c r="J6" s="94"/>
      <c r="K6" s="6"/>
      <c r="L6" s="6"/>
      <c r="M6" s="6"/>
    </row>
    <row r="7" spans="1:13" ht="32.1" customHeight="1" x14ac:dyDescent="0.25">
      <c r="A7" s="188"/>
      <c r="B7" s="248"/>
      <c r="C7" s="248"/>
      <c r="D7" s="61"/>
      <c r="E7" s="62"/>
      <c r="F7" s="62"/>
      <c r="G7" s="62"/>
      <c r="H7" s="46" t="s">
        <v>110</v>
      </c>
      <c r="I7" s="39"/>
      <c r="J7" s="39"/>
    </row>
    <row r="8" spans="1:13" s="116" customFormat="1" ht="25.15" customHeight="1" thickBot="1" x14ac:dyDescent="0.35">
      <c r="A8" s="189"/>
      <c r="B8" s="63"/>
      <c r="C8" s="63"/>
      <c r="D8" s="114"/>
      <c r="E8" s="115"/>
      <c r="F8" s="115"/>
      <c r="G8" s="115"/>
      <c r="H8" s="154">
        <f>D10+E10+F10+G10+H10</f>
        <v>0</v>
      </c>
      <c r="I8" s="194"/>
      <c r="J8" s="194"/>
    </row>
    <row r="9" spans="1:13" ht="30.6" customHeight="1" thickBot="1" x14ac:dyDescent="0.3">
      <c r="A9" s="190"/>
      <c r="B9" s="329" t="s">
        <v>50</v>
      </c>
      <c r="C9" s="330"/>
      <c r="D9" s="251" t="s">
        <v>26</v>
      </c>
      <c r="E9" s="251" t="s">
        <v>27</v>
      </c>
      <c r="F9" s="251" t="s">
        <v>28</v>
      </c>
      <c r="G9" s="251" t="s">
        <v>29</v>
      </c>
      <c r="H9" s="251" t="s">
        <v>30</v>
      </c>
      <c r="I9" s="36"/>
      <c r="J9" s="331" t="s">
        <v>111</v>
      </c>
    </row>
    <row r="10" spans="1:13" s="108" customFormat="1" ht="25.15" customHeight="1" thickTop="1" thickBot="1" x14ac:dyDescent="0.3">
      <c r="A10" s="107"/>
      <c r="B10" s="334" t="s">
        <v>112</v>
      </c>
      <c r="C10" s="335"/>
      <c r="D10" s="157">
        <f>D11+D61</f>
        <v>0</v>
      </c>
      <c r="E10" s="157">
        <f>E11+E61</f>
        <v>0</v>
      </c>
      <c r="F10" s="157">
        <f>F11+F61</f>
        <v>0</v>
      </c>
      <c r="G10" s="157">
        <f>G11+G61</f>
        <v>0</v>
      </c>
      <c r="H10" s="157">
        <f>H11+H61</f>
        <v>0</v>
      </c>
      <c r="I10" s="107"/>
      <c r="J10" s="297"/>
    </row>
    <row r="11" spans="1:13" ht="22.15" customHeight="1" thickTop="1" thickBot="1" x14ac:dyDescent="0.3">
      <c r="A11" s="191"/>
      <c r="B11" s="160" t="s">
        <v>36</v>
      </c>
      <c r="C11" s="161" t="s">
        <v>113</v>
      </c>
      <c r="D11" s="240">
        <f>SUBTOTAL(9, D12:D60)</f>
        <v>0</v>
      </c>
      <c r="E11" s="240">
        <f>SUBTOTAL(9, E12:E60)</f>
        <v>0</v>
      </c>
      <c r="F11" s="240">
        <f t="shared" ref="F11:H11" si="0">SUBTOTAL(9, F12:F60)</f>
        <v>0</v>
      </c>
      <c r="G11" s="240">
        <f t="shared" si="0"/>
        <v>0</v>
      </c>
      <c r="H11" s="240">
        <f t="shared" si="0"/>
        <v>0</v>
      </c>
      <c r="I11" s="36"/>
      <c r="J11" s="297"/>
    </row>
    <row r="12" spans="1:13" ht="18" customHeight="1" thickTop="1" x14ac:dyDescent="0.25">
      <c r="A12" s="191"/>
      <c r="B12" s="70" t="s">
        <v>114</v>
      </c>
      <c r="C12" s="71" t="s">
        <v>115</v>
      </c>
      <c r="D12" s="72"/>
      <c r="E12" s="72"/>
      <c r="F12" s="72"/>
      <c r="G12" s="72"/>
      <c r="H12" s="72"/>
      <c r="I12" s="36"/>
      <c r="J12" s="297"/>
    </row>
    <row r="13" spans="1:13" ht="18" customHeight="1" x14ac:dyDescent="0.25">
      <c r="A13" s="191"/>
      <c r="B13" s="64" t="s">
        <v>116</v>
      </c>
      <c r="C13" s="65" t="s">
        <v>117</v>
      </c>
      <c r="D13" s="38"/>
      <c r="E13" s="38"/>
      <c r="F13" s="38"/>
      <c r="G13" s="38"/>
      <c r="H13" s="38"/>
      <c r="I13" s="36"/>
      <c r="J13" s="297"/>
    </row>
    <row r="14" spans="1:13" ht="18" customHeight="1" x14ac:dyDescent="0.25">
      <c r="A14" s="191"/>
      <c r="B14" s="64" t="s">
        <v>118</v>
      </c>
      <c r="C14" s="65" t="s">
        <v>119</v>
      </c>
      <c r="D14" s="38"/>
      <c r="E14" s="38"/>
      <c r="F14" s="38"/>
      <c r="G14" s="38"/>
      <c r="H14" s="38"/>
      <c r="I14" s="36"/>
      <c r="J14" s="297"/>
    </row>
    <row r="15" spans="1:13" ht="18" customHeight="1" x14ac:dyDescent="0.25">
      <c r="A15" s="191"/>
      <c r="B15" s="64" t="s">
        <v>120</v>
      </c>
      <c r="C15" s="65" t="s">
        <v>121</v>
      </c>
      <c r="D15" s="38"/>
      <c r="E15" s="38"/>
      <c r="F15" s="38"/>
      <c r="G15" s="38"/>
      <c r="H15" s="38"/>
      <c r="I15" s="36"/>
      <c r="J15" s="297"/>
    </row>
    <row r="16" spans="1:13" ht="18" customHeight="1" x14ac:dyDescent="0.25">
      <c r="A16" s="191"/>
      <c r="B16" s="64" t="s">
        <v>122</v>
      </c>
      <c r="C16" s="65" t="s">
        <v>123</v>
      </c>
      <c r="D16" s="38"/>
      <c r="E16" s="38"/>
      <c r="F16" s="38"/>
      <c r="G16" s="38"/>
      <c r="H16" s="38"/>
      <c r="I16" s="36"/>
      <c r="J16" s="297"/>
    </row>
    <row r="17" spans="1:10" ht="18" customHeight="1" x14ac:dyDescent="0.25">
      <c r="A17" s="191"/>
      <c r="B17" s="64" t="s">
        <v>124</v>
      </c>
      <c r="C17" s="65" t="s">
        <v>125</v>
      </c>
      <c r="D17" s="38"/>
      <c r="E17" s="38"/>
      <c r="F17" s="38"/>
      <c r="G17" s="38"/>
      <c r="H17" s="38"/>
      <c r="I17" s="36"/>
      <c r="J17" s="297"/>
    </row>
    <row r="18" spans="1:10" ht="18" customHeight="1" x14ac:dyDescent="0.25">
      <c r="A18" s="191"/>
      <c r="B18" s="64" t="s">
        <v>126</v>
      </c>
      <c r="C18" s="65" t="s">
        <v>127</v>
      </c>
      <c r="D18" s="38"/>
      <c r="E18" s="38"/>
      <c r="F18" s="38"/>
      <c r="G18" s="38"/>
      <c r="H18" s="38"/>
      <c r="I18" s="36"/>
      <c r="J18" s="297"/>
    </row>
    <row r="19" spans="1:10" ht="18" customHeight="1" x14ac:dyDescent="0.25">
      <c r="A19" s="191"/>
      <c r="B19" s="64" t="s">
        <v>128</v>
      </c>
      <c r="C19" s="65" t="s">
        <v>129</v>
      </c>
      <c r="D19" s="38"/>
      <c r="E19" s="38"/>
      <c r="F19" s="38"/>
      <c r="G19" s="38"/>
      <c r="H19" s="38"/>
      <c r="I19" s="36"/>
      <c r="J19" s="297"/>
    </row>
    <row r="20" spans="1:10" ht="18" customHeight="1" x14ac:dyDescent="0.25">
      <c r="A20" s="191"/>
      <c r="B20" s="64" t="s">
        <v>130</v>
      </c>
      <c r="C20" s="65" t="s">
        <v>131</v>
      </c>
      <c r="D20" s="38"/>
      <c r="E20" s="38"/>
      <c r="F20" s="38"/>
      <c r="G20" s="38"/>
      <c r="H20" s="38"/>
      <c r="I20" s="36"/>
      <c r="J20" s="297"/>
    </row>
    <row r="21" spans="1:10" ht="18" customHeight="1" x14ac:dyDescent="0.25">
      <c r="A21" s="191"/>
      <c r="B21" s="64" t="s">
        <v>132</v>
      </c>
      <c r="C21" s="65" t="s">
        <v>133</v>
      </c>
      <c r="D21" s="38"/>
      <c r="E21" s="38"/>
      <c r="F21" s="38"/>
      <c r="G21" s="38"/>
      <c r="H21" s="38"/>
      <c r="I21" s="36"/>
      <c r="J21" s="297"/>
    </row>
    <row r="22" spans="1:10" ht="18" customHeight="1" x14ac:dyDescent="0.25">
      <c r="A22" s="191"/>
      <c r="B22" s="64" t="s">
        <v>134</v>
      </c>
      <c r="C22" s="65" t="s">
        <v>135</v>
      </c>
      <c r="D22" s="38"/>
      <c r="E22" s="38"/>
      <c r="F22" s="38"/>
      <c r="G22" s="38"/>
      <c r="H22" s="38"/>
      <c r="I22" s="36"/>
      <c r="J22" s="297"/>
    </row>
    <row r="23" spans="1:10" ht="18" customHeight="1" x14ac:dyDescent="0.25">
      <c r="A23" s="191"/>
      <c r="B23" s="66" t="s">
        <v>136</v>
      </c>
      <c r="C23" s="65" t="s">
        <v>137</v>
      </c>
      <c r="D23" s="38"/>
      <c r="E23" s="38"/>
      <c r="F23" s="38"/>
      <c r="G23" s="38"/>
      <c r="H23" s="38"/>
      <c r="I23" s="36"/>
      <c r="J23" s="297"/>
    </row>
    <row r="24" spans="1:10" ht="18" customHeight="1" x14ac:dyDescent="0.25">
      <c r="A24" s="191"/>
      <c r="B24" s="64" t="s">
        <v>138</v>
      </c>
      <c r="C24" s="65" t="s">
        <v>139</v>
      </c>
      <c r="D24" s="38"/>
      <c r="E24" s="38"/>
      <c r="F24" s="38"/>
      <c r="G24" s="38"/>
      <c r="H24" s="38"/>
      <c r="I24" s="36"/>
      <c r="J24" s="297"/>
    </row>
    <row r="25" spans="1:10" ht="18" customHeight="1" x14ac:dyDescent="0.25">
      <c r="A25" s="191"/>
      <c r="B25" s="64" t="s">
        <v>140</v>
      </c>
      <c r="C25" s="65" t="s">
        <v>141</v>
      </c>
      <c r="D25" s="38"/>
      <c r="E25" s="38"/>
      <c r="F25" s="38"/>
      <c r="G25" s="38"/>
      <c r="H25" s="38"/>
      <c r="I25" s="36"/>
      <c r="J25" s="297"/>
    </row>
    <row r="26" spans="1:10" ht="18" customHeight="1" x14ac:dyDescent="0.25">
      <c r="A26" s="191"/>
      <c r="B26" s="66" t="s">
        <v>142</v>
      </c>
      <c r="C26" s="65" t="s">
        <v>143</v>
      </c>
      <c r="D26" s="38"/>
      <c r="E26" s="38"/>
      <c r="F26" s="38"/>
      <c r="G26" s="38"/>
      <c r="H26" s="38"/>
      <c r="I26" s="36"/>
      <c r="J26" s="297"/>
    </row>
    <row r="27" spans="1:10" ht="18" customHeight="1" x14ac:dyDescent="0.25">
      <c r="A27" s="191"/>
      <c r="B27" s="66" t="s">
        <v>144</v>
      </c>
      <c r="C27" s="65" t="s">
        <v>145</v>
      </c>
      <c r="D27" s="38"/>
      <c r="E27" s="38"/>
      <c r="F27" s="38"/>
      <c r="G27" s="38"/>
      <c r="H27" s="38"/>
      <c r="I27" s="36"/>
      <c r="J27" s="297"/>
    </row>
    <row r="28" spans="1:10" ht="18" customHeight="1" x14ac:dyDescent="0.25">
      <c r="A28" s="191"/>
      <c r="B28" s="66" t="s">
        <v>146</v>
      </c>
      <c r="C28" s="65" t="s">
        <v>147</v>
      </c>
      <c r="D28" s="38"/>
      <c r="E28" s="38"/>
      <c r="F28" s="38"/>
      <c r="G28" s="38"/>
      <c r="H28" s="38"/>
      <c r="I28" s="36"/>
      <c r="J28" s="297"/>
    </row>
    <row r="29" spans="1:10" ht="18" customHeight="1" x14ac:dyDescent="0.25">
      <c r="A29" s="191"/>
      <c r="B29" s="66" t="s">
        <v>148</v>
      </c>
      <c r="C29" s="65" t="s">
        <v>149</v>
      </c>
      <c r="D29" s="38"/>
      <c r="E29" s="38"/>
      <c r="F29" s="38"/>
      <c r="G29" s="38"/>
      <c r="H29" s="38"/>
      <c r="I29" s="36"/>
      <c r="J29" s="297"/>
    </row>
    <row r="30" spans="1:10" ht="18" customHeight="1" x14ac:dyDescent="0.25">
      <c r="A30" s="191"/>
      <c r="B30" s="66" t="s">
        <v>150</v>
      </c>
      <c r="C30" s="65" t="s">
        <v>151</v>
      </c>
      <c r="D30" s="38"/>
      <c r="E30" s="38"/>
      <c r="F30" s="38"/>
      <c r="G30" s="38"/>
      <c r="H30" s="38"/>
      <c r="I30" s="36"/>
      <c r="J30" s="297"/>
    </row>
    <row r="31" spans="1:10" ht="18" customHeight="1" x14ac:dyDescent="0.25">
      <c r="A31" s="191"/>
      <c r="B31" s="66" t="s">
        <v>152</v>
      </c>
      <c r="C31" s="65" t="s">
        <v>153</v>
      </c>
      <c r="D31" s="38"/>
      <c r="E31" s="38"/>
      <c r="F31" s="38"/>
      <c r="G31" s="38"/>
      <c r="H31" s="38"/>
      <c r="I31" s="36"/>
      <c r="J31" s="297"/>
    </row>
    <row r="32" spans="1:10" ht="18" customHeight="1" x14ac:dyDescent="0.25">
      <c r="A32" s="191"/>
      <c r="B32" s="64" t="s">
        <v>154</v>
      </c>
      <c r="C32" s="65" t="s">
        <v>155</v>
      </c>
      <c r="D32" s="38"/>
      <c r="E32" s="38"/>
      <c r="F32" s="38"/>
      <c r="G32" s="38"/>
      <c r="H32" s="38"/>
      <c r="I32" s="36"/>
      <c r="J32" s="297"/>
    </row>
    <row r="33" spans="1:10" ht="18" customHeight="1" x14ac:dyDescent="0.25">
      <c r="A33" s="191"/>
      <c r="B33" s="64" t="s">
        <v>156</v>
      </c>
      <c r="C33" s="65" t="s">
        <v>157</v>
      </c>
      <c r="D33" s="38"/>
      <c r="E33" s="38"/>
      <c r="F33" s="38"/>
      <c r="G33" s="38"/>
      <c r="H33" s="38"/>
      <c r="I33" s="36"/>
      <c r="J33" s="297"/>
    </row>
    <row r="34" spans="1:10" ht="18" customHeight="1" x14ac:dyDescent="0.25">
      <c r="A34" s="191"/>
      <c r="B34" s="64" t="s">
        <v>158</v>
      </c>
      <c r="C34" s="65" t="s">
        <v>159</v>
      </c>
      <c r="D34" s="38"/>
      <c r="E34" s="38"/>
      <c r="F34" s="38"/>
      <c r="G34" s="38"/>
      <c r="H34" s="38"/>
      <c r="I34" s="36"/>
      <c r="J34" s="297"/>
    </row>
    <row r="35" spans="1:10" ht="18" customHeight="1" x14ac:dyDescent="0.25">
      <c r="A35" s="191"/>
      <c r="B35" s="64" t="s">
        <v>160</v>
      </c>
      <c r="C35" s="65" t="s">
        <v>161</v>
      </c>
      <c r="D35" s="38"/>
      <c r="E35" s="38"/>
      <c r="F35" s="38"/>
      <c r="G35" s="38"/>
      <c r="H35" s="38"/>
      <c r="I35" s="36"/>
      <c r="J35" s="297"/>
    </row>
    <row r="36" spans="1:10" ht="18" customHeight="1" x14ac:dyDescent="0.25">
      <c r="A36" s="191"/>
      <c r="B36" s="64" t="s">
        <v>162</v>
      </c>
      <c r="C36" s="65" t="s">
        <v>163</v>
      </c>
      <c r="D36" s="38"/>
      <c r="E36" s="38"/>
      <c r="F36" s="38"/>
      <c r="G36" s="38"/>
      <c r="H36" s="38"/>
      <c r="I36" s="36"/>
      <c r="J36" s="297"/>
    </row>
    <row r="37" spans="1:10" ht="18" customHeight="1" x14ac:dyDescent="0.25">
      <c r="A37" s="191"/>
      <c r="B37" s="67" t="s">
        <v>164</v>
      </c>
      <c r="C37" s="65" t="s">
        <v>165</v>
      </c>
      <c r="D37" s="38"/>
      <c r="E37" s="38"/>
      <c r="F37" s="38"/>
      <c r="G37" s="38"/>
      <c r="H37" s="38"/>
      <c r="I37" s="36"/>
      <c r="J37" s="297"/>
    </row>
    <row r="38" spans="1:10" ht="18" customHeight="1" x14ac:dyDescent="0.25">
      <c r="A38" s="191"/>
      <c r="B38" s="64" t="s">
        <v>166</v>
      </c>
      <c r="C38" s="65" t="s">
        <v>167</v>
      </c>
      <c r="D38" s="38"/>
      <c r="E38" s="38"/>
      <c r="F38" s="38"/>
      <c r="G38" s="38"/>
      <c r="H38" s="38"/>
      <c r="I38" s="36"/>
      <c r="J38" s="297"/>
    </row>
    <row r="39" spans="1:10" ht="18" customHeight="1" x14ac:dyDescent="0.25">
      <c r="A39" s="191"/>
      <c r="B39" s="64" t="s">
        <v>168</v>
      </c>
      <c r="C39" s="65" t="s">
        <v>169</v>
      </c>
      <c r="D39" s="38"/>
      <c r="E39" s="38"/>
      <c r="F39" s="38"/>
      <c r="G39" s="38"/>
      <c r="H39" s="38"/>
      <c r="I39" s="36"/>
      <c r="J39" s="297"/>
    </row>
    <row r="40" spans="1:10" ht="18" customHeight="1" x14ac:dyDescent="0.25">
      <c r="A40" s="191"/>
      <c r="B40" s="66" t="s">
        <v>170</v>
      </c>
      <c r="C40" s="65" t="s">
        <v>171</v>
      </c>
      <c r="D40" s="38"/>
      <c r="E40" s="38"/>
      <c r="F40" s="38"/>
      <c r="G40" s="38"/>
      <c r="H40" s="38"/>
      <c r="I40" s="36"/>
      <c r="J40" s="297"/>
    </row>
    <row r="41" spans="1:10" ht="18" customHeight="1" x14ac:dyDescent="0.25">
      <c r="A41" s="191"/>
      <c r="B41" s="66" t="s">
        <v>172</v>
      </c>
      <c r="C41" s="65" t="s">
        <v>173</v>
      </c>
      <c r="D41" s="38"/>
      <c r="E41" s="38"/>
      <c r="F41" s="38"/>
      <c r="G41" s="38"/>
      <c r="H41" s="38"/>
      <c r="I41" s="36"/>
      <c r="J41" s="297"/>
    </row>
    <row r="42" spans="1:10" ht="18" customHeight="1" x14ac:dyDescent="0.25">
      <c r="A42" s="191"/>
      <c r="B42" s="64" t="s">
        <v>174</v>
      </c>
      <c r="C42" s="65" t="s">
        <v>175</v>
      </c>
      <c r="D42" s="38"/>
      <c r="E42" s="38"/>
      <c r="F42" s="38"/>
      <c r="G42" s="38"/>
      <c r="H42" s="38"/>
      <c r="I42" s="37"/>
      <c r="J42" s="297"/>
    </row>
    <row r="43" spans="1:10" ht="18" customHeight="1" x14ac:dyDescent="0.25">
      <c r="A43" s="191"/>
      <c r="B43" s="66" t="s">
        <v>176</v>
      </c>
      <c r="C43" s="65" t="s">
        <v>177</v>
      </c>
      <c r="D43" s="38"/>
      <c r="E43" s="38"/>
      <c r="F43" s="38"/>
      <c r="G43" s="38"/>
      <c r="H43" s="38"/>
      <c r="I43" s="37"/>
      <c r="J43" s="297"/>
    </row>
    <row r="44" spans="1:10" ht="18" customHeight="1" x14ac:dyDescent="0.25">
      <c r="A44" s="191"/>
      <c r="B44" s="64" t="s">
        <v>178</v>
      </c>
      <c r="C44" s="65" t="s">
        <v>179</v>
      </c>
      <c r="D44" s="38"/>
      <c r="E44" s="38"/>
      <c r="F44" s="38"/>
      <c r="G44" s="38"/>
      <c r="H44" s="38"/>
      <c r="I44" s="37"/>
      <c r="J44" s="297"/>
    </row>
    <row r="45" spans="1:10" ht="18" customHeight="1" x14ac:dyDescent="0.25">
      <c r="A45" s="191"/>
      <c r="B45" s="64" t="s">
        <v>180</v>
      </c>
      <c r="C45" s="65" t="s">
        <v>181</v>
      </c>
      <c r="D45" s="38"/>
      <c r="E45" s="38"/>
      <c r="F45" s="38"/>
      <c r="G45" s="38"/>
      <c r="H45" s="38"/>
      <c r="I45" s="37"/>
      <c r="J45" s="297"/>
    </row>
    <row r="46" spans="1:10" ht="18" customHeight="1" x14ac:dyDescent="0.25">
      <c r="A46" s="191"/>
      <c r="B46" s="66" t="s">
        <v>182</v>
      </c>
      <c r="C46" s="68" t="s">
        <v>183</v>
      </c>
      <c r="D46" s="38"/>
      <c r="E46" s="38"/>
      <c r="F46" s="38"/>
      <c r="G46" s="38"/>
      <c r="H46" s="38"/>
      <c r="I46" s="36"/>
      <c r="J46" s="297"/>
    </row>
    <row r="47" spans="1:10" ht="18" customHeight="1" x14ac:dyDescent="0.25">
      <c r="A47" s="191"/>
      <c r="B47" s="66" t="s">
        <v>184</v>
      </c>
      <c r="C47" s="65" t="s">
        <v>185</v>
      </c>
      <c r="D47" s="38"/>
      <c r="E47" s="38"/>
      <c r="F47" s="38"/>
      <c r="G47" s="38"/>
      <c r="H47" s="38"/>
      <c r="I47" s="36"/>
      <c r="J47" s="297"/>
    </row>
    <row r="48" spans="1:10" ht="18" customHeight="1" x14ac:dyDescent="0.25">
      <c r="A48" s="191"/>
      <c r="B48" s="66" t="s">
        <v>186</v>
      </c>
      <c r="C48" s="65" t="s">
        <v>187</v>
      </c>
      <c r="D48" s="38"/>
      <c r="E48" s="38"/>
      <c r="F48" s="38"/>
      <c r="G48" s="38"/>
      <c r="H48" s="38"/>
      <c r="I48" s="37"/>
      <c r="J48" s="297"/>
    </row>
    <row r="49" spans="1:10" ht="18" customHeight="1" x14ac:dyDescent="0.25">
      <c r="A49" s="191"/>
      <c r="B49" s="66" t="s">
        <v>188</v>
      </c>
      <c r="C49" s="65" t="s">
        <v>189</v>
      </c>
      <c r="D49" s="38"/>
      <c r="E49" s="38"/>
      <c r="F49" s="38"/>
      <c r="G49" s="38"/>
      <c r="H49" s="38"/>
      <c r="I49" s="37"/>
      <c r="J49" s="297"/>
    </row>
    <row r="50" spans="1:10" ht="18" customHeight="1" x14ac:dyDescent="0.25">
      <c r="A50" s="191"/>
      <c r="B50" s="66" t="s">
        <v>190</v>
      </c>
      <c r="C50" s="65" t="s">
        <v>191</v>
      </c>
      <c r="D50" s="38"/>
      <c r="E50" s="38"/>
      <c r="F50" s="38"/>
      <c r="G50" s="38"/>
      <c r="H50" s="38"/>
      <c r="I50" s="37"/>
      <c r="J50" s="297"/>
    </row>
    <row r="51" spans="1:10" ht="18" customHeight="1" x14ac:dyDescent="0.25">
      <c r="A51" s="191"/>
      <c r="B51" s="198" t="s">
        <v>192</v>
      </c>
      <c r="C51" s="65" t="s">
        <v>193</v>
      </c>
      <c r="D51" s="38"/>
      <c r="E51" s="38"/>
      <c r="F51" s="38"/>
      <c r="G51" s="38"/>
      <c r="H51" s="38"/>
      <c r="I51" s="37"/>
      <c r="J51" s="297"/>
    </row>
    <row r="52" spans="1:10" ht="18" customHeight="1" x14ac:dyDescent="0.25">
      <c r="A52" s="191"/>
      <c r="B52" s="198" t="s">
        <v>194</v>
      </c>
      <c r="C52" s="65" t="s">
        <v>195</v>
      </c>
      <c r="D52" s="38"/>
      <c r="E52" s="38"/>
      <c r="F52" s="38"/>
      <c r="G52" s="38"/>
      <c r="H52" s="38"/>
      <c r="I52" s="37"/>
      <c r="J52" s="297"/>
    </row>
    <row r="53" spans="1:10" ht="18" customHeight="1" x14ac:dyDescent="0.25">
      <c r="A53" s="191"/>
      <c r="B53" s="198" t="s">
        <v>196</v>
      </c>
      <c r="C53" s="65" t="s">
        <v>197</v>
      </c>
      <c r="D53" s="38"/>
      <c r="E53" s="38"/>
      <c r="F53" s="38"/>
      <c r="G53" s="38"/>
      <c r="H53" s="38"/>
      <c r="I53" s="36"/>
      <c r="J53" s="297"/>
    </row>
    <row r="54" spans="1:10" ht="18" customHeight="1" x14ac:dyDescent="0.25">
      <c r="A54" s="191"/>
      <c r="B54" s="198" t="s">
        <v>198</v>
      </c>
      <c r="C54" s="65" t="s">
        <v>272</v>
      </c>
      <c r="D54" s="38"/>
      <c r="E54" s="38"/>
      <c r="F54" s="38"/>
      <c r="G54" s="38"/>
      <c r="H54" s="38"/>
      <c r="I54" s="36"/>
      <c r="J54" s="297"/>
    </row>
    <row r="55" spans="1:10" ht="18" customHeight="1" x14ac:dyDescent="0.25">
      <c r="A55" s="191"/>
      <c r="B55" s="198" t="s">
        <v>199</v>
      </c>
      <c r="C55" s="65" t="s">
        <v>200</v>
      </c>
      <c r="D55" s="38"/>
      <c r="E55" s="38"/>
      <c r="F55" s="38"/>
      <c r="G55" s="38"/>
      <c r="H55" s="38"/>
      <c r="I55" s="36"/>
      <c r="J55" s="297"/>
    </row>
    <row r="56" spans="1:10" ht="18" customHeight="1" x14ac:dyDescent="0.25">
      <c r="A56" s="191"/>
      <c r="B56" s="198" t="s">
        <v>201</v>
      </c>
      <c r="C56" s="65" t="s">
        <v>202</v>
      </c>
      <c r="D56" s="38"/>
      <c r="E56" s="38"/>
      <c r="F56" s="38"/>
      <c r="G56" s="38"/>
      <c r="H56" s="38"/>
      <c r="I56" s="36"/>
      <c r="J56" s="297"/>
    </row>
    <row r="57" spans="1:10" ht="18" customHeight="1" x14ac:dyDescent="0.25">
      <c r="A57" s="191"/>
      <c r="B57" s="198" t="s">
        <v>203</v>
      </c>
      <c r="C57" s="243" t="s">
        <v>204</v>
      </c>
      <c r="D57" s="38"/>
      <c r="E57" s="38"/>
      <c r="F57" s="38"/>
      <c r="G57" s="38"/>
      <c r="H57" s="38"/>
      <c r="I57" s="36"/>
      <c r="J57" s="297"/>
    </row>
    <row r="58" spans="1:10" ht="18" customHeight="1" x14ac:dyDescent="0.25">
      <c r="A58" s="191"/>
      <c r="B58" s="198" t="s">
        <v>205</v>
      </c>
      <c r="C58" s="65" t="s">
        <v>206</v>
      </c>
      <c r="D58" s="38"/>
      <c r="E58" s="38"/>
      <c r="F58" s="38"/>
      <c r="G58" s="38"/>
      <c r="H58" s="38"/>
      <c r="I58" s="36"/>
      <c r="J58" s="297"/>
    </row>
    <row r="59" spans="1:10" ht="18" customHeight="1" x14ac:dyDescent="0.25">
      <c r="A59" s="191"/>
      <c r="B59" s="198" t="s">
        <v>207</v>
      </c>
      <c r="C59" s="65" t="s">
        <v>208</v>
      </c>
      <c r="D59" s="38"/>
      <c r="E59" s="38"/>
      <c r="F59" s="38"/>
      <c r="G59" s="38"/>
      <c r="H59" s="38"/>
      <c r="I59" s="36"/>
      <c r="J59" s="297"/>
    </row>
    <row r="60" spans="1:10" ht="18" customHeight="1" thickBot="1" x14ac:dyDescent="0.3">
      <c r="A60" s="191"/>
      <c r="B60" s="198" t="s">
        <v>209</v>
      </c>
      <c r="C60" s="65" t="s">
        <v>210</v>
      </c>
      <c r="D60" s="38"/>
      <c r="E60" s="38"/>
      <c r="F60" s="38"/>
      <c r="G60" s="38"/>
      <c r="H60" s="38"/>
      <c r="I60" s="36"/>
      <c r="J60" s="297"/>
    </row>
    <row r="61" spans="1:10" ht="22.15" customHeight="1" thickTop="1" thickBot="1" x14ac:dyDescent="0.3">
      <c r="A61" s="191"/>
      <c r="B61" s="159" t="s">
        <v>36</v>
      </c>
      <c r="C61" s="158" t="s">
        <v>211</v>
      </c>
      <c r="D61" s="239">
        <f>SUM(D62:D69)</f>
        <v>0</v>
      </c>
      <c r="E61" s="239">
        <f t="shared" ref="E61:H61" si="1">SUM(E62:E69)</f>
        <v>0</v>
      </c>
      <c r="F61" s="239">
        <f t="shared" si="1"/>
        <v>0</v>
      </c>
      <c r="G61" s="239">
        <f t="shared" si="1"/>
        <v>0</v>
      </c>
      <c r="H61" s="239">
        <f t="shared" si="1"/>
        <v>0</v>
      </c>
      <c r="I61" s="36"/>
      <c r="J61" s="297"/>
    </row>
    <row r="62" spans="1:10" ht="18" customHeight="1" thickTop="1" x14ac:dyDescent="0.25">
      <c r="A62" s="191"/>
      <c r="B62" s="187" t="s">
        <v>212</v>
      </c>
      <c r="C62" s="69" t="s">
        <v>213</v>
      </c>
      <c r="D62" s="38"/>
      <c r="E62" s="38"/>
      <c r="F62" s="38"/>
      <c r="G62" s="38"/>
      <c r="H62" s="38"/>
      <c r="I62" s="36"/>
      <c r="J62" s="297"/>
    </row>
    <row r="63" spans="1:10" ht="18" customHeight="1" x14ac:dyDescent="0.25">
      <c r="A63" s="191"/>
      <c r="B63" s="68" t="s">
        <v>214</v>
      </c>
      <c r="C63" s="69" t="s">
        <v>215</v>
      </c>
      <c r="D63" s="38"/>
      <c r="E63" s="38"/>
      <c r="F63" s="38"/>
      <c r="G63" s="38"/>
      <c r="H63" s="38"/>
      <c r="I63" s="36"/>
      <c r="J63" s="297"/>
    </row>
    <row r="64" spans="1:10" ht="18" customHeight="1" x14ac:dyDescent="0.25">
      <c r="A64" s="191"/>
      <c r="B64" s="68" t="s">
        <v>216</v>
      </c>
      <c r="C64" s="69" t="s">
        <v>217</v>
      </c>
      <c r="D64" s="38"/>
      <c r="E64" s="38"/>
      <c r="F64" s="38"/>
      <c r="G64" s="38"/>
      <c r="H64" s="38"/>
      <c r="I64" s="36"/>
      <c r="J64" s="297"/>
    </row>
    <row r="65" spans="1:10" ht="18" customHeight="1" x14ac:dyDescent="0.25">
      <c r="A65" s="191"/>
      <c r="B65" s="68" t="s">
        <v>218</v>
      </c>
      <c r="C65" s="69" t="s">
        <v>219</v>
      </c>
      <c r="D65" s="38"/>
      <c r="E65" s="38"/>
      <c r="F65" s="38"/>
      <c r="G65" s="38"/>
      <c r="H65" s="38"/>
      <c r="I65" s="36"/>
      <c r="J65" s="297"/>
    </row>
    <row r="66" spans="1:10" ht="18" customHeight="1" x14ac:dyDescent="0.25">
      <c r="A66" s="191"/>
      <c r="B66" s="68" t="s">
        <v>220</v>
      </c>
      <c r="C66" s="69" t="s">
        <v>221</v>
      </c>
      <c r="D66" s="38"/>
      <c r="E66" s="38"/>
      <c r="F66" s="38"/>
      <c r="G66" s="38"/>
      <c r="H66" s="38"/>
      <c r="I66" s="36"/>
      <c r="J66" s="297"/>
    </row>
    <row r="67" spans="1:10" ht="18" customHeight="1" x14ac:dyDescent="0.25">
      <c r="A67" s="191"/>
      <c r="B67" s="68" t="s">
        <v>222</v>
      </c>
      <c r="C67" s="69" t="s">
        <v>223</v>
      </c>
      <c r="D67" s="38"/>
      <c r="E67" s="38"/>
      <c r="F67" s="38"/>
      <c r="G67" s="38"/>
      <c r="H67" s="38"/>
      <c r="I67" s="36"/>
      <c r="J67" s="297"/>
    </row>
    <row r="68" spans="1:10" ht="18" customHeight="1" x14ac:dyDescent="0.25">
      <c r="A68" s="191"/>
      <c r="B68" s="68" t="s">
        <v>224</v>
      </c>
      <c r="C68" s="69" t="s">
        <v>225</v>
      </c>
      <c r="D68" s="38"/>
      <c r="E68" s="38"/>
      <c r="F68" s="38"/>
      <c r="G68" s="38"/>
      <c r="H68" s="38"/>
      <c r="I68" s="36"/>
      <c r="J68" s="297"/>
    </row>
    <row r="69" spans="1:10" ht="18" customHeight="1" thickBot="1" x14ac:dyDescent="0.3">
      <c r="A69" s="191"/>
      <c r="B69" s="132" t="s">
        <v>226</v>
      </c>
      <c r="C69" s="133" t="s">
        <v>227</v>
      </c>
      <c r="D69" s="134"/>
      <c r="E69" s="134"/>
      <c r="F69" s="134"/>
      <c r="G69" s="134"/>
      <c r="H69" s="134"/>
      <c r="I69" s="36"/>
      <c r="J69" s="298"/>
    </row>
    <row r="70" spans="1:10" ht="25.15" customHeight="1" thickTop="1" thickBot="1" x14ac:dyDescent="0.35">
      <c r="A70" s="192"/>
      <c r="B70" s="332" t="s">
        <v>110</v>
      </c>
      <c r="C70" s="333"/>
      <c r="D70" s="135"/>
      <c r="E70" s="135"/>
      <c r="F70" s="135"/>
      <c r="G70" s="136"/>
      <c r="H70" s="137">
        <f>H8</f>
        <v>0</v>
      </c>
      <c r="I70" s="195"/>
      <c r="J70" s="195"/>
    </row>
    <row r="71" spans="1:10" ht="15.75" thickTop="1" x14ac:dyDescent="0.25">
      <c r="A71" s="191"/>
      <c r="B71" s="196"/>
      <c r="C71" s="39"/>
      <c r="D71" s="39"/>
      <c r="E71" s="39"/>
      <c r="F71" s="39"/>
      <c r="G71" s="39"/>
      <c r="H71" s="39"/>
      <c r="I71" s="195"/>
      <c r="J71" s="195"/>
    </row>
    <row r="72" spans="1:10" x14ac:dyDescent="0.25">
      <c r="A72" s="193"/>
      <c r="B72" s="197"/>
      <c r="C72" s="39"/>
      <c r="D72" s="39"/>
      <c r="E72" s="39"/>
      <c r="F72" s="39"/>
      <c r="G72" s="39"/>
      <c r="H72" s="39"/>
      <c r="I72" s="195"/>
      <c r="J72" s="195"/>
    </row>
    <row r="73" spans="1:10" ht="16.5" thickBot="1" x14ac:dyDescent="0.3">
      <c r="A73" s="188"/>
      <c r="B73" s="233" t="s">
        <v>108</v>
      </c>
      <c r="C73" s="101"/>
      <c r="D73" s="100"/>
      <c r="E73" s="100"/>
      <c r="F73" s="100"/>
      <c r="G73" s="234" t="s">
        <v>21</v>
      </c>
      <c r="H73" s="100"/>
      <c r="I73" s="195"/>
      <c r="J73" s="195"/>
    </row>
    <row r="74" spans="1:10" ht="15.75" x14ac:dyDescent="0.25">
      <c r="A74" s="191"/>
      <c r="B74" s="328">
        <f>D6</f>
        <v>0</v>
      </c>
      <c r="C74" s="328"/>
      <c r="D74" s="328"/>
      <c r="E74" s="328"/>
      <c r="F74" s="328"/>
      <c r="G74" s="39"/>
      <c r="H74" s="39"/>
      <c r="I74" s="195"/>
      <c r="J74" s="195"/>
    </row>
    <row r="75" spans="1:10" ht="15" customHeight="1" x14ac:dyDescent="0.25">
      <c r="A75" s="188"/>
      <c r="B75" s="246"/>
      <c r="E75" s="248"/>
      <c r="F75" s="248"/>
      <c r="G75" s="248"/>
      <c r="H75" s="248"/>
      <c r="I75" s="195"/>
      <c r="J75" s="195"/>
    </row>
    <row r="76" spans="1:10" x14ac:dyDescent="0.25">
      <c r="B76" s="59"/>
      <c r="C76" s="57"/>
      <c r="D76" s="57"/>
      <c r="I76" s="34"/>
      <c r="J76" s="34"/>
    </row>
    <row r="77" spans="1:10" x14ac:dyDescent="0.25">
      <c r="A77" s="58"/>
      <c r="B77" s="59"/>
      <c r="C77" s="57"/>
      <c r="D77" s="57"/>
    </row>
    <row r="78" spans="1:10" x14ac:dyDescent="0.25">
      <c r="A78" s="58"/>
      <c r="B78" s="59"/>
      <c r="C78" s="57"/>
      <c r="D78" s="57"/>
    </row>
    <row r="79" spans="1:10" x14ac:dyDescent="0.25">
      <c r="A79" s="58"/>
      <c r="B79" s="59"/>
      <c r="C79" s="57"/>
      <c r="D79" s="57"/>
    </row>
    <row r="80" spans="1:10" x14ac:dyDescent="0.25">
      <c r="A80" s="58"/>
      <c r="B80" s="59"/>
      <c r="C80" s="57"/>
      <c r="D80" s="57"/>
    </row>
    <row r="81" spans="1:4" x14ac:dyDescent="0.25">
      <c r="A81" s="58"/>
      <c r="B81" s="59"/>
      <c r="C81" s="57"/>
      <c r="D81" s="57"/>
    </row>
    <row r="82" spans="1:4" x14ac:dyDescent="0.25">
      <c r="A82" s="58"/>
      <c r="B82" s="59"/>
      <c r="C82" s="57"/>
      <c r="D82" s="57"/>
    </row>
    <row r="83" spans="1:4" x14ac:dyDescent="0.25">
      <c r="B83" s="246"/>
    </row>
  </sheetData>
  <sheetProtection algorithmName="SHA-512" hashValue="hmm2N7iZIW1CxHzG9qE8GjiaYJ5NUxOMsAA9+52Q+dFalSoOw1MvCOYCVovgTmhzLOtsuB/01n5ZrN9ZtDVJhQ==" saltValue="mh0CXcwZ1/2PTM62I0yoNQ==" spinCount="100000" sheet="1" objects="1" scenarios="1" selectLockedCells="1"/>
  <autoFilter ref="B1:B84" xr:uid="{00000000-0001-0000-0600-000000000000}"/>
  <mergeCells count="12">
    <mergeCell ref="B74:F74"/>
    <mergeCell ref="B9:C9"/>
    <mergeCell ref="J9:J69"/>
    <mergeCell ref="C1:H1"/>
    <mergeCell ref="C2:H2"/>
    <mergeCell ref="C3:H3"/>
    <mergeCell ref="C4:H4"/>
    <mergeCell ref="C5:H5"/>
    <mergeCell ref="B6:C6"/>
    <mergeCell ref="D6:H6"/>
    <mergeCell ref="B70:C70"/>
    <mergeCell ref="B10:C10"/>
  </mergeCells>
  <printOptions horizontalCentered="1"/>
  <pageMargins left="0.7" right="0.7" top="0.75" bottom="0.75" header="0.3" footer="0.3"/>
  <pageSetup scale="67" fitToHeight="0" orientation="landscape" r:id="rId1"/>
  <headerFooter>
    <oddFooter xml:space="preserve">&amp;CPage &amp;P of &amp;N&amp;RSchedule B - Deliverables Price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outlinePr summaryBelow="0"/>
    <pageSetUpPr fitToPage="1"/>
  </sheetPr>
  <dimension ref="B1:AW65"/>
  <sheetViews>
    <sheetView showWhiteSpace="0" zoomScale="90" zoomScaleNormal="90" workbookViewId="0">
      <selection activeCell="D11" sqref="D11"/>
    </sheetView>
  </sheetViews>
  <sheetFormatPr defaultRowHeight="15" x14ac:dyDescent="0.25"/>
  <cols>
    <col min="1" max="1" width="3.42578125" customWidth="1"/>
    <col min="2" max="2" width="12.7109375" customWidth="1"/>
    <col min="3" max="3" width="61.7109375" customWidth="1"/>
    <col min="4" max="4" width="21.7109375" style="7" customWidth="1"/>
    <col min="5" max="8" width="21.7109375" style="35" customWidth="1"/>
    <col min="9" max="9" width="3.7109375" customWidth="1"/>
    <col min="10" max="10" width="65.28515625" customWidth="1"/>
    <col min="11" max="11" width="18.5703125" customWidth="1"/>
    <col min="12" max="12" width="20.28515625" customWidth="1"/>
    <col min="13" max="13" width="10.7109375" customWidth="1"/>
    <col min="14" max="14" width="27.5703125" customWidth="1"/>
    <col min="15" max="15" width="15.7109375" customWidth="1"/>
    <col min="16" max="16" width="19.28515625" customWidth="1"/>
    <col min="17" max="17" width="19.42578125" customWidth="1"/>
    <col min="18" max="18" width="13.42578125" customWidth="1"/>
    <col min="19" max="19" width="8.28515625" customWidth="1"/>
    <col min="20" max="20" width="5.28515625" customWidth="1"/>
    <col min="21" max="21" width="8.5703125" customWidth="1"/>
    <col min="22" max="22" width="14.5703125" customWidth="1"/>
    <col min="23" max="23" width="19.28515625" customWidth="1"/>
    <col min="24" max="24" width="5.7109375" customWidth="1"/>
    <col min="30" max="30" width="12.7109375" bestFit="1" customWidth="1"/>
    <col min="33" max="33" width="10.28515625" customWidth="1"/>
    <col min="39" max="39" width="9.42578125" bestFit="1" customWidth="1"/>
    <col min="40" max="40" width="9.42578125" customWidth="1"/>
    <col min="50" max="50" width="13.7109375" customWidth="1"/>
  </cols>
  <sheetData>
    <row r="1" spans="2:49" ht="15.75" x14ac:dyDescent="0.25">
      <c r="B1" s="73"/>
      <c r="C1" s="339" t="s">
        <v>0</v>
      </c>
      <c r="D1" s="339"/>
      <c r="E1" s="339"/>
      <c r="F1" s="339"/>
      <c r="G1" s="339"/>
      <c r="H1" s="339"/>
      <c r="I1" s="74"/>
    </row>
    <row r="2" spans="2:49" ht="15.75" x14ac:dyDescent="0.25">
      <c r="B2" s="73"/>
      <c r="C2" s="339" t="s">
        <v>1</v>
      </c>
      <c r="D2" s="339"/>
      <c r="E2" s="339"/>
      <c r="F2" s="339"/>
      <c r="G2" s="339"/>
      <c r="H2" s="339"/>
      <c r="I2" s="74"/>
    </row>
    <row r="3" spans="2:49" ht="15.75" x14ac:dyDescent="0.25">
      <c r="B3" s="73"/>
      <c r="C3" s="339" t="s">
        <v>228</v>
      </c>
      <c r="D3" s="339"/>
      <c r="E3" s="339"/>
      <c r="F3" s="339"/>
      <c r="G3" s="339"/>
      <c r="H3" s="339"/>
      <c r="I3" s="74"/>
    </row>
    <row r="4" spans="2:49" ht="15.75" x14ac:dyDescent="0.25">
      <c r="B4" s="73"/>
      <c r="C4" s="339" t="s">
        <v>229</v>
      </c>
      <c r="D4" s="339"/>
      <c r="E4" s="339"/>
      <c r="F4" s="339"/>
      <c r="G4" s="339"/>
      <c r="H4" s="339"/>
      <c r="I4" s="74"/>
    </row>
    <row r="5" spans="2:49" ht="15.75" x14ac:dyDescent="0.25">
      <c r="B5" s="73"/>
      <c r="C5" s="339" t="s">
        <v>230</v>
      </c>
      <c r="D5" s="339"/>
      <c r="E5" s="339"/>
      <c r="F5" s="339"/>
      <c r="G5" s="339"/>
      <c r="H5" s="339"/>
      <c r="I5" s="74"/>
    </row>
    <row r="6" spans="2:49" ht="30.95" customHeight="1" x14ac:dyDescent="0.25">
      <c r="B6" s="340" t="s">
        <v>6</v>
      </c>
      <c r="C6" s="340"/>
      <c r="D6" s="324">
        <f>('Sched A Total Evaluated Price'!D6)</f>
        <v>0</v>
      </c>
      <c r="E6" s="324"/>
      <c r="F6" s="324"/>
      <c r="G6" s="324"/>
      <c r="H6" s="324"/>
      <c r="I6" s="75"/>
      <c r="J6" s="28"/>
      <c r="K6" s="6"/>
    </row>
    <row r="7" spans="2:49" ht="32.1" customHeight="1" x14ac:dyDescent="0.25">
      <c r="B7" s="76"/>
      <c r="C7" s="77"/>
      <c r="D7" s="78"/>
      <c r="E7" s="79"/>
      <c r="F7" s="79"/>
      <c r="G7" s="79"/>
      <c r="H7" s="80" t="s">
        <v>231</v>
      </c>
      <c r="I7" s="76"/>
    </row>
    <row r="8" spans="2:49" s="121" customFormat="1" ht="25.15" customHeight="1" thickBot="1" x14ac:dyDescent="0.3">
      <c r="B8" s="119"/>
      <c r="C8" s="119"/>
      <c r="D8" s="120"/>
      <c r="E8" s="118"/>
      <c r="F8" s="118"/>
      <c r="G8" s="118"/>
      <c r="H8" s="163">
        <f>D10+E10+F10+G10+H10</f>
        <v>0</v>
      </c>
      <c r="I8" s="119"/>
    </row>
    <row r="9" spans="2:49" s="108" customFormat="1" ht="39.6" customHeight="1" thickBot="1" x14ac:dyDescent="0.3">
      <c r="B9" s="299" t="s">
        <v>50</v>
      </c>
      <c r="C9" s="341"/>
      <c r="D9" s="162" t="s">
        <v>26</v>
      </c>
      <c r="E9" s="162" t="s">
        <v>27</v>
      </c>
      <c r="F9" s="162" t="s">
        <v>28</v>
      </c>
      <c r="G9" s="162" t="s">
        <v>29</v>
      </c>
      <c r="H9" s="162" t="s">
        <v>30</v>
      </c>
      <c r="I9" s="117"/>
      <c r="J9" s="331" t="s">
        <v>232</v>
      </c>
    </row>
    <row r="10" spans="2:49" ht="22.15" customHeight="1" thickBot="1" x14ac:dyDescent="0.3">
      <c r="B10" s="164" t="s">
        <v>233</v>
      </c>
      <c r="C10" s="165" t="s">
        <v>40</v>
      </c>
      <c r="D10" s="166">
        <f>SUBTOTAL(9, D11:D16)</f>
        <v>0</v>
      </c>
      <c r="E10" s="166">
        <f t="shared" ref="E10:H10" si="0">SUBTOTAL(9, E11:E16)</f>
        <v>0</v>
      </c>
      <c r="F10" s="166">
        <f t="shared" si="0"/>
        <v>0</v>
      </c>
      <c r="G10" s="166">
        <f t="shared" si="0"/>
        <v>0</v>
      </c>
      <c r="H10" s="166">
        <f t="shared" si="0"/>
        <v>0</v>
      </c>
      <c r="I10" s="76"/>
      <c r="J10" s="297"/>
    </row>
    <row r="11" spans="2:49" ht="18" customHeight="1" thickBot="1" x14ac:dyDescent="0.3">
      <c r="B11" s="83" t="s">
        <v>234</v>
      </c>
      <c r="C11" s="84" t="s">
        <v>235</v>
      </c>
      <c r="D11" s="90">
        <v>0</v>
      </c>
      <c r="E11" s="90">
        <v>0</v>
      </c>
      <c r="F11" s="90">
        <v>0</v>
      </c>
      <c r="G11" s="90">
        <v>0</v>
      </c>
      <c r="H11" s="90">
        <v>0</v>
      </c>
      <c r="I11" s="76"/>
      <c r="J11" s="297"/>
      <c r="AW11" s="13"/>
    </row>
    <row r="12" spans="2:49" ht="18" customHeight="1" thickBot="1" x14ac:dyDescent="0.3">
      <c r="B12" s="83" t="s">
        <v>236</v>
      </c>
      <c r="C12" s="85" t="s">
        <v>237</v>
      </c>
      <c r="D12" s="90">
        <v>0</v>
      </c>
      <c r="E12" s="90">
        <v>0</v>
      </c>
      <c r="F12" s="90">
        <v>0</v>
      </c>
      <c r="G12" s="90">
        <v>0</v>
      </c>
      <c r="H12" s="90">
        <v>0</v>
      </c>
      <c r="I12" s="76"/>
      <c r="J12" s="297"/>
      <c r="AL12" s="30"/>
      <c r="AM12" s="30"/>
    </row>
    <row r="13" spans="2:49" ht="18" customHeight="1" thickBot="1" x14ac:dyDescent="0.3">
      <c r="B13" s="83" t="s">
        <v>238</v>
      </c>
      <c r="C13" s="85" t="s">
        <v>239</v>
      </c>
      <c r="D13" s="90">
        <v>0</v>
      </c>
      <c r="E13" s="90">
        <v>0</v>
      </c>
      <c r="F13" s="90">
        <v>0</v>
      </c>
      <c r="G13" s="90">
        <v>0</v>
      </c>
      <c r="H13" s="90">
        <v>0</v>
      </c>
      <c r="I13" s="76"/>
      <c r="J13" s="297"/>
      <c r="AL13" s="30"/>
      <c r="AM13" s="30"/>
    </row>
    <row r="14" spans="2:49" ht="18" customHeight="1" thickBot="1" x14ac:dyDescent="0.3">
      <c r="B14" s="83" t="s">
        <v>240</v>
      </c>
      <c r="C14" s="85" t="s">
        <v>241</v>
      </c>
      <c r="D14" s="90">
        <v>0</v>
      </c>
      <c r="E14" s="90">
        <v>0</v>
      </c>
      <c r="F14" s="90">
        <v>0</v>
      </c>
      <c r="G14" s="90">
        <v>0</v>
      </c>
      <c r="H14" s="90">
        <v>0</v>
      </c>
      <c r="I14" s="76"/>
      <c r="J14" s="297"/>
      <c r="AL14" s="30"/>
      <c r="AM14" s="30"/>
    </row>
    <row r="15" spans="2:49" ht="18" customHeight="1" thickBot="1" x14ac:dyDescent="0.3">
      <c r="B15" s="83" t="s">
        <v>242</v>
      </c>
      <c r="C15" s="85" t="s">
        <v>243</v>
      </c>
      <c r="D15" s="90">
        <v>0</v>
      </c>
      <c r="E15" s="90">
        <v>0</v>
      </c>
      <c r="F15" s="90">
        <v>0</v>
      </c>
      <c r="G15" s="90">
        <v>0</v>
      </c>
      <c r="H15" s="90">
        <v>0</v>
      </c>
      <c r="I15" s="76"/>
      <c r="J15" s="297"/>
      <c r="AL15" s="30"/>
      <c r="AM15" s="30"/>
    </row>
    <row r="16" spans="2:49" ht="18" customHeight="1" thickBot="1" x14ac:dyDescent="0.3">
      <c r="B16" s="83" t="s">
        <v>244</v>
      </c>
      <c r="C16" s="85" t="s">
        <v>245</v>
      </c>
      <c r="D16" s="91">
        <v>0</v>
      </c>
      <c r="E16" s="91">
        <v>0</v>
      </c>
      <c r="F16" s="91">
        <v>0</v>
      </c>
      <c r="G16" s="91">
        <v>0</v>
      </c>
      <c r="H16" s="91">
        <v>0</v>
      </c>
      <c r="I16" s="76"/>
      <c r="J16" s="297"/>
      <c r="AL16" s="30"/>
      <c r="AM16" s="30"/>
    </row>
    <row r="17" spans="2:39" ht="25.15" customHeight="1" thickBot="1" x14ac:dyDescent="0.35">
      <c r="B17" s="337" t="s">
        <v>231</v>
      </c>
      <c r="C17" s="338"/>
      <c r="D17" s="86"/>
      <c r="E17" s="86"/>
      <c r="F17" s="86"/>
      <c r="G17" s="86"/>
      <c r="H17" s="87">
        <f>H8</f>
        <v>0</v>
      </c>
      <c r="I17" s="76"/>
      <c r="J17" s="297"/>
      <c r="AL17" s="30"/>
      <c r="AM17" s="30"/>
    </row>
    <row r="18" spans="2:39" x14ac:dyDescent="0.25">
      <c r="B18" s="76"/>
      <c r="C18" s="76"/>
      <c r="D18" s="76"/>
      <c r="E18" s="76"/>
      <c r="F18" s="76"/>
      <c r="G18" s="76"/>
      <c r="H18" s="76"/>
      <c r="I18" s="76"/>
      <c r="J18" s="297"/>
      <c r="AL18" s="30"/>
      <c r="AM18" s="30"/>
    </row>
    <row r="19" spans="2:39" x14ac:dyDescent="0.25">
      <c r="B19" s="76"/>
      <c r="C19" s="76"/>
      <c r="D19" s="76"/>
      <c r="E19" s="76"/>
      <c r="F19" s="76"/>
      <c r="G19" s="76"/>
      <c r="H19" s="76"/>
      <c r="I19" s="76"/>
      <c r="J19" s="297"/>
      <c r="AL19" s="30"/>
      <c r="AM19" s="30"/>
    </row>
    <row r="20" spans="2:39" ht="15.75" thickBot="1" x14ac:dyDescent="0.3">
      <c r="B20" s="235" t="s">
        <v>20</v>
      </c>
      <c r="C20" s="88"/>
      <c r="D20" s="88"/>
      <c r="E20" s="88"/>
      <c r="F20" s="88"/>
      <c r="G20" s="235" t="s">
        <v>21</v>
      </c>
      <c r="H20" s="88"/>
      <c r="I20" s="76"/>
      <c r="J20" s="297"/>
      <c r="AL20" s="30"/>
      <c r="AM20" s="30"/>
    </row>
    <row r="21" spans="2:39" x14ac:dyDescent="0.25">
      <c r="B21" s="76"/>
      <c r="C21" s="76"/>
      <c r="D21" s="76"/>
      <c r="E21" s="76"/>
      <c r="F21" s="76"/>
      <c r="G21" s="76"/>
      <c r="H21" s="76"/>
      <c r="I21" s="76"/>
      <c r="J21" s="297"/>
      <c r="AL21" s="30"/>
      <c r="AM21" s="30"/>
    </row>
    <row r="22" spans="2:39" ht="15.75" x14ac:dyDescent="0.25">
      <c r="B22" s="336">
        <f>D6</f>
        <v>0</v>
      </c>
      <c r="C22" s="336"/>
      <c r="D22" s="336"/>
      <c r="E22" s="336"/>
      <c r="F22" s="252"/>
      <c r="G22" s="252"/>
      <c r="H22" s="252"/>
      <c r="I22" s="76"/>
      <c r="J22" s="297"/>
      <c r="AL22" s="30"/>
      <c r="AM22" s="30"/>
    </row>
    <row r="23" spans="2:39" x14ac:dyDescent="0.25">
      <c r="B23" s="76"/>
      <c r="C23" s="76"/>
      <c r="D23" s="89"/>
      <c r="E23" s="89"/>
      <c r="F23" s="89"/>
      <c r="G23" s="89"/>
      <c r="H23" s="89"/>
      <c r="I23" s="76"/>
      <c r="J23" s="297"/>
      <c r="AL23" s="30"/>
      <c r="AM23" s="30"/>
    </row>
    <row r="24" spans="2:39" x14ac:dyDescent="0.25">
      <c r="B24" s="76"/>
      <c r="C24" s="76"/>
      <c r="D24" s="89"/>
      <c r="E24" s="89"/>
      <c r="F24" s="89"/>
      <c r="G24" s="89"/>
      <c r="H24" s="89"/>
      <c r="I24" s="76"/>
      <c r="J24" s="297"/>
      <c r="AL24" s="30"/>
      <c r="AM24" s="30"/>
    </row>
    <row r="25" spans="2:39" x14ac:dyDescent="0.25">
      <c r="B25" s="76"/>
      <c r="C25" s="76"/>
      <c r="D25" s="89"/>
      <c r="E25" s="89"/>
      <c r="F25" s="89"/>
      <c r="G25" s="89"/>
      <c r="H25" s="89"/>
      <c r="I25" s="76"/>
      <c r="J25" s="297"/>
      <c r="AL25" s="30"/>
      <c r="AM25" s="30"/>
    </row>
    <row r="26" spans="2:39" x14ac:dyDescent="0.25">
      <c r="B26" s="76"/>
      <c r="C26" s="76"/>
      <c r="D26" s="89"/>
      <c r="E26" s="89"/>
      <c r="F26" s="89"/>
      <c r="G26" s="89"/>
      <c r="H26" s="89"/>
      <c r="I26" s="76"/>
      <c r="J26" s="297"/>
      <c r="AL26" s="30"/>
      <c r="AM26" s="30"/>
    </row>
    <row r="27" spans="2:39" x14ac:dyDescent="0.25">
      <c r="B27" s="76"/>
      <c r="C27" s="76"/>
      <c r="D27" s="89"/>
      <c r="E27" s="89"/>
      <c r="F27" s="89"/>
      <c r="G27" s="89"/>
      <c r="H27" s="89"/>
      <c r="I27" s="76"/>
      <c r="J27" s="297"/>
      <c r="AL27" s="30"/>
      <c r="AM27" s="30"/>
    </row>
    <row r="28" spans="2:39" x14ac:dyDescent="0.25">
      <c r="B28" s="76"/>
      <c r="C28" s="76"/>
      <c r="D28" s="89"/>
      <c r="E28" s="89"/>
      <c r="F28" s="89"/>
      <c r="G28" s="89"/>
      <c r="H28" s="89"/>
      <c r="I28" s="76"/>
      <c r="J28" s="297"/>
      <c r="AL28" s="30"/>
      <c r="AM28" s="30"/>
    </row>
    <row r="29" spans="2:39" x14ac:dyDescent="0.25">
      <c r="B29" s="76"/>
      <c r="C29" s="76"/>
      <c r="D29" s="89"/>
      <c r="E29" s="89"/>
      <c r="F29" s="89"/>
      <c r="G29" s="89"/>
      <c r="H29" s="89"/>
      <c r="I29" s="76"/>
      <c r="J29" s="297"/>
      <c r="AL29" s="30"/>
      <c r="AM29" s="30"/>
    </row>
    <row r="30" spans="2:39" x14ac:dyDescent="0.25">
      <c r="B30" s="76"/>
      <c r="C30" s="76"/>
      <c r="D30" s="89"/>
      <c r="E30" s="89"/>
      <c r="F30" s="89"/>
      <c r="G30" s="89"/>
      <c r="H30" s="89"/>
      <c r="I30" s="76"/>
      <c r="J30" s="297"/>
      <c r="AL30" s="30"/>
      <c r="AM30" s="30"/>
    </row>
    <row r="31" spans="2:39" x14ac:dyDescent="0.25">
      <c r="B31" s="76"/>
      <c r="C31" s="76"/>
      <c r="D31" s="89"/>
      <c r="E31" s="89"/>
      <c r="F31" s="89"/>
      <c r="G31" s="89"/>
      <c r="H31" s="89"/>
      <c r="I31" s="76"/>
      <c r="J31" s="297"/>
      <c r="AL31" s="30"/>
      <c r="AM31" s="30"/>
    </row>
    <row r="32" spans="2:39" x14ac:dyDescent="0.25">
      <c r="B32" s="76"/>
      <c r="C32" s="76"/>
      <c r="D32" s="89"/>
      <c r="E32" s="89"/>
      <c r="F32" s="89"/>
      <c r="G32" s="89"/>
      <c r="H32" s="89"/>
      <c r="I32" s="76"/>
      <c r="J32" s="297"/>
      <c r="AL32" s="30"/>
      <c r="AM32" s="30"/>
    </row>
    <row r="33" spans="2:39" x14ac:dyDescent="0.25">
      <c r="B33" s="76"/>
      <c r="C33" s="76"/>
      <c r="D33" s="89"/>
      <c r="E33" s="89"/>
      <c r="F33" s="89"/>
      <c r="G33" s="89"/>
      <c r="H33" s="89"/>
      <c r="I33" s="76"/>
      <c r="J33" s="297"/>
      <c r="AL33" s="30"/>
      <c r="AM33" s="30"/>
    </row>
    <row r="34" spans="2:39" x14ac:dyDescent="0.25">
      <c r="B34" s="76"/>
      <c r="C34" s="76"/>
      <c r="D34" s="89"/>
      <c r="E34" s="89"/>
      <c r="F34" s="89"/>
      <c r="G34" s="89"/>
      <c r="H34" s="89"/>
      <c r="I34" s="76"/>
      <c r="J34" s="297"/>
      <c r="AL34" s="30"/>
      <c r="AM34" s="30"/>
    </row>
    <row r="35" spans="2:39" x14ac:dyDescent="0.25">
      <c r="D35" s="246"/>
      <c r="E35" s="246"/>
      <c r="F35" s="246"/>
      <c r="G35" s="246"/>
      <c r="H35" s="246"/>
      <c r="J35" s="298"/>
      <c r="AL35" s="30"/>
      <c r="AM35" s="30"/>
    </row>
    <row r="36" spans="2:39" x14ac:dyDescent="0.25">
      <c r="D36" s="246"/>
      <c r="E36" s="246"/>
      <c r="F36" s="246"/>
      <c r="G36" s="246"/>
      <c r="H36" s="246"/>
      <c r="AA36" s="8"/>
      <c r="AL36" s="30"/>
      <c r="AM36" s="30"/>
    </row>
    <row r="37" spans="2:39" x14ac:dyDescent="0.25">
      <c r="D37" s="246"/>
      <c r="E37" s="246"/>
      <c r="F37" s="246"/>
      <c r="G37" s="246"/>
      <c r="H37" s="246"/>
      <c r="AA37" s="8"/>
      <c r="AL37" s="30"/>
      <c r="AM37" s="30"/>
    </row>
    <row r="38" spans="2:39" x14ac:dyDescent="0.25">
      <c r="D38" s="246"/>
      <c r="E38" s="246"/>
      <c r="F38" s="246"/>
      <c r="G38" s="246"/>
      <c r="H38" s="246"/>
      <c r="AL38" s="30"/>
      <c r="AM38" s="30"/>
    </row>
    <row r="39" spans="2:39" x14ac:dyDescent="0.25">
      <c r="D39" s="246"/>
      <c r="E39" s="246"/>
      <c r="F39" s="246"/>
      <c r="G39" s="246"/>
      <c r="H39" s="246"/>
      <c r="AL39" s="30"/>
      <c r="AM39" s="30"/>
    </row>
    <row r="40" spans="2:39" x14ac:dyDescent="0.25">
      <c r="D40" s="246"/>
      <c r="E40" s="246"/>
      <c r="F40" s="246"/>
      <c r="G40" s="246"/>
      <c r="H40" s="246"/>
      <c r="AL40" s="30"/>
      <c r="AM40" s="30"/>
    </row>
    <row r="41" spans="2:39" x14ac:dyDescent="0.25">
      <c r="D41" s="246"/>
      <c r="E41" s="246"/>
      <c r="F41" s="246"/>
      <c r="G41" s="246"/>
      <c r="H41" s="246"/>
      <c r="AL41" s="30"/>
      <c r="AM41" s="30"/>
    </row>
    <row r="42" spans="2:39" x14ac:dyDescent="0.25">
      <c r="D42" s="246"/>
      <c r="E42" s="246"/>
      <c r="F42" s="246"/>
      <c r="G42" s="246"/>
      <c r="H42" s="246"/>
      <c r="AL42" s="30"/>
      <c r="AM42" s="30"/>
    </row>
    <row r="43" spans="2:39" x14ac:dyDescent="0.25">
      <c r="D43" s="246"/>
      <c r="E43" s="246"/>
      <c r="F43" s="246"/>
      <c r="G43" s="246"/>
      <c r="H43" s="246"/>
      <c r="AL43" s="30"/>
      <c r="AM43" s="30"/>
    </row>
    <row r="44" spans="2:39" x14ac:dyDescent="0.25">
      <c r="D44" s="246"/>
      <c r="E44" s="246"/>
      <c r="F44" s="246"/>
      <c r="G44" s="246"/>
      <c r="H44" s="246"/>
      <c r="AL44" s="30"/>
      <c r="AM44" s="30"/>
    </row>
    <row r="45" spans="2:39" x14ac:dyDescent="0.25">
      <c r="D45" s="246"/>
      <c r="E45" s="246"/>
      <c r="F45" s="246"/>
      <c r="G45" s="246"/>
      <c r="H45" s="246"/>
      <c r="AL45" s="30"/>
      <c r="AM45" s="30"/>
    </row>
    <row r="46" spans="2:39" x14ac:dyDescent="0.25">
      <c r="D46" s="246"/>
      <c r="E46" s="246"/>
      <c r="F46" s="246"/>
      <c r="G46" s="246"/>
      <c r="H46" s="246"/>
      <c r="AL46" s="30"/>
      <c r="AM46" s="30"/>
    </row>
    <row r="47" spans="2:39" x14ac:dyDescent="0.25">
      <c r="D47" s="246"/>
      <c r="E47" s="246"/>
      <c r="F47" s="246"/>
      <c r="G47" s="246"/>
      <c r="H47" s="246"/>
      <c r="AL47" s="30"/>
      <c r="AM47" s="30"/>
    </row>
    <row r="48" spans="2:39" x14ac:dyDescent="0.25">
      <c r="D48" s="246"/>
      <c r="E48" s="246"/>
      <c r="F48" s="246"/>
      <c r="G48" s="246"/>
      <c r="H48" s="246"/>
      <c r="AL48" s="30"/>
      <c r="AM48" s="30"/>
    </row>
    <row r="49" spans="4:39" x14ac:dyDescent="0.25">
      <c r="D49" s="246"/>
      <c r="E49" s="246"/>
      <c r="F49" s="246"/>
      <c r="G49" s="246"/>
      <c r="H49" s="246"/>
      <c r="AL49" s="30"/>
      <c r="AM49" s="30"/>
    </row>
    <row r="50" spans="4:39" x14ac:dyDescent="0.25">
      <c r="D50" s="246"/>
      <c r="E50" s="246"/>
      <c r="F50" s="246"/>
      <c r="G50" s="246"/>
      <c r="H50" s="246"/>
      <c r="AL50" s="30"/>
      <c r="AM50" s="30"/>
    </row>
    <row r="51" spans="4:39" x14ac:dyDescent="0.25">
      <c r="D51" s="246"/>
      <c r="E51" s="246"/>
      <c r="F51" s="246"/>
      <c r="G51" s="246"/>
      <c r="H51" s="246"/>
      <c r="AL51" s="30"/>
      <c r="AM51" s="30"/>
    </row>
    <row r="52" spans="4:39" x14ac:dyDescent="0.25">
      <c r="D52" s="246"/>
      <c r="E52" s="246"/>
      <c r="F52" s="246"/>
      <c r="G52" s="246"/>
      <c r="H52" s="246"/>
      <c r="AL52" s="30"/>
      <c r="AM52" s="30"/>
    </row>
    <row r="53" spans="4:39" x14ac:dyDescent="0.25">
      <c r="D53" s="246"/>
      <c r="E53" s="246"/>
      <c r="F53" s="246"/>
      <c r="G53" s="246"/>
      <c r="H53" s="246"/>
      <c r="AL53" s="30"/>
      <c r="AM53" s="30"/>
    </row>
    <row r="54" spans="4:39" x14ac:dyDescent="0.25">
      <c r="D54" s="246"/>
      <c r="E54" s="246"/>
      <c r="F54" s="246"/>
      <c r="G54" s="246"/>
      <c r="H54" s="246"/>
      <c r="AL54" s="30"/>
      <c r="AM54" s="30"/>
    </row>
    <row r="55" spans="4:39" x14ac:dyDescent="0.25">
      <c r="D55" s="246"/>
      <c r="E55" s="246"/>
      <c r="F55" s="246"/>
      <c r="G55" s="246"/>
      <c r="H55" s="246"/>
      <c r="AL55" s="30"/>
      <c r="AM55" s="30"/>
    </row>
    <row r="56" spans="4:39" x14ac:dyDescent="0.25">
      <c r="D56" s="246"/>
      <c r="E56" s="246"/>
      <c r="F56" s="246"/>
      <c r="G56" s="246"/>
      <c r="H56" s="246"/>
      <c r="AL56" s="30"/>
      <c r="AM56" s="30"/>
    </row>
    <row r="57" spans="4:39" x14ac:dyDescent="0.25">
      <c r="D57" s="246"/>
      <c r="E57" s="246"/>
      <c r="F57" s="246"/>
      <c r="G57" s="246"/>
      <c r="H57" s="246"/>
      <c r="AL57" s="30"/>
      <c r="AM57" s="30"/>
    </row>
    <row r="65" spans="9:9" x14ac:dyDescent="0.25">
      <c r="I65" s="13"/>
    </row>
  </sheetData>
  <sheetProtection algorithmName="SHA-512" hashValue="7NWmWIICWCxqFPkOQCOSQtvf1pYvBy20LoDOE1xShQ9uFH3xlCIsK4z3ERQOvltYfYPoNHfqVNAMQFh0aGwqRA==" saltValue="yX6nI9KvZ2+rPDlNv39HGg==" spinCount="100000" sheet="1" selectLockedCells="1"/>
  <mergeCells count="11">
    <mergeCell ref="J9:J35"/>
    <mergeCell ref="B22:E22"/>
    <mergeCell ref="B17:C17"/>
    <mergeCell ref="C1:H1"/>
    <mergeCell ref="C2:H2"/>
    <mergeCell ref="C3:H3"/>
    <mergeCell ref="C4:H4"/>
    <mergeCell ref="C5:H5"/>
    <mergeCell ref="B6:C6"/>
    <mergeCell ref="D6:H6"/>
    <mergeCell ref="B9:C9"/>
  </mergeCells>
  <printOptions horizontalCentered="1"/>
  <pageMargins left="0.7" right="0.7" top="0.75" bottom="0.75" header="0.3" footer="0.3"/>
  <pageSetup scale="67" fitToHeight="0" orientation="landscape" r:id="rId1"/>
  <headerFooter>
    <oddFooter xml:space="preserve">&amp;CPage &amp;P of &amp;N&amp;RSchedule C - Operations Price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B04A48-1593-4BA0-8FF1-522F896F7041}">
  <sheetPr codeName="Sheet12">
    <outlinePr summaryBelow="0"/>
    <pageSetUpPr fitToPage="1"/>
  </sheetPr>
  <dimension ref="A1:AW66"/>
  <sheetViews>
    <sheetView showWhiteSpace="0" topLeftCell="A6" zoomScale="90" zoomScaleNormal="90" workbookViewId="0">
      <selection activeCell="E12" sqref="E12"/>
    </sheetView>
  </sheetViews>
  <sheetFormatPr defaultRowHeight="15" x14ac:dyDescent="0.25"/>
  <cols>
    <col min="1" max="1" width="3.42578125" customWidth="1"/>
    <col min="2" max="2" width="12.7109375" customWidth="1"/>
    <col min="3" max="3" width="61.7109375" customWidth="1"/>
    <col min="4" max="8" width="21.7109375" style="35" customWidth="1"/>
    <col min="9" max="9" width="3.7109375" customWidth="1"/>
    <col min="10" max="10" width="65.28515625" customWidth="1"/>
    <col min="11" max="11" width="18.5703125" customWidth="1"/>
    <col min="12" max="12" width="20.28515625" customWidth="1"/>
    <col min="13" max="13" width="10.7109375" customWidth="1"/>
    <col min="14" max="14" width="27.5703125" customWidth="1"/>
    <col min="15" max="15" width="15.7109375" customWidth="1"/>
    <col min="16" max="16" width="19.28515625" customWidth="1"/>
    <col min="17" max="17" width="19.42578125" customWidth="1"/>
    <col min="18" max="18" width="13.42578125" customWidth="1"/>
    <col min="19" max="19" width="8.28515625" customWidth="1"/>
    <col min="20" max="20" width="5.28515625" customWidth="1"/>
    <col min="21" max="21" width="8.5703125" customWidth="1"/>
    <col min="22" max="22" width="14.5703125" customWidth="1"/>
    <col min="23" max="23" width="19.28515625" customWidth="1"/>
    <col min="24" max="24" width="5.7109375" customWidth="1"/>
    <col min="30" max="30" width="12.7109375" bestFit="1" customWidth="1"/>
    <col min="33" max="33" width="10.28515625" customWidth="1"/>
    <col min="39" max="39" width="9.42578125" bestFit="1" customWidth="1"/>
    <col min="40" max="40" width="9.42578125" customWidth="1"/>
    <col min="50" max="50" width="13.7109375" customWidth="1"/>
  </cols>
  <sheetData>
    <row r="1" spans="1:49" ht="15.75" x14ac:dyDescent="0.25">
      <c r="A1" s="76"/>
      <c r="B1" s="73"/>
      <c r="C1" s="339" t="s">
        <v>0</v>
      </c>
      <c r="D1" s="339"/>
      <c r="E1" s="339"/>
      <c r="F1" s="339"/>
      <c r="G1" s="339"/>
      <c r="H1" s="339"/>
      <c r="I1" s="74"/>
      <c r="J1" s="76"/>
    </row>
    <row r="2" spans="1:49" ht="15.75" x14ac:dyDescent="0.25">
      <c r="A2" s="76"/>
      <c r="B2" s="73"/>
      <c r="C2" s="339" t="s">
        <v>1</v>
      </c>
      <c r="D2" s="339"/>
      <c r="E2" s="339"/>
      <c r="F2" s="339"/>
      <c r="G2" s="339"/>
      <c r="H2" s="339"/>
      <c r="I2" s="74"/>
      <c r="J2" s="76"/>
    </row>
    <row r="3" spans="1:49" ht="15.75" x14ac:dyDescent="0.25">
      <c r="A3" s="76"/>
      <c r="B3" s="73"/>
      <c r="C3" s="339" t="s">
        <v>228</v>
      </c>
      <c r="D3" s="339"/>
      <c r="E3" s="339"/>
      <c r="F3" s="339"/>
      <c r="G3" s="339"/>
      <c r="H3" s="339"/>
      <c r="I3" s="74"/>
      <c r="J3" s="76"/>
    </row>
    <row r="4" spans="1:49" ht="15.75" x14ac:dyDescent="0.25">
      <c r="A4" s="76"/>
      <c r="B4" s="73"/>
      <c r="C4" s="339" t="s">
        <v>246</v>
      </c>
      <c r="D4" s="339"/>
      <c r="E4" s="339"/>
      <c r="F4" s="339"/>
      <c r="G4" s="339"/>
      <c r="H4" s="339"/>
      <c r="I4" s="74"/>
      <c r="J4" s="76"/>
    </row>
    <row r="5" spans="1:49" ht="15.75" x14ac:dyDescent="0.25">
      <c r="A5" s="76"/>
      <c r="B5" s="73"/>
      <c r="C5" s="339" t="s">
        <v>247</v>
      </c>
      <c r="D5" s="339"/>
      <c r="E5" s="339"/>
      <c r="F5" s="339"/>
      <c r="G5" s="339"/>
      <c r="H5" s="339"/>
      <c r="I5" s="74"/>
      <c r="J5" s="76"/>
    </row>
    <row r="6" spans="1:49" ht="30.95" customHeight="1" x14ac:dyDescent="0.25">
      <c r="A6" s="76"/>
      <c r="B6" s="76"/>
      <c r="C6" s="75" t="s">
        <v>6</v>
      </c>
      <c r="D6" s="324">
        <f>('Sched A Total Evaluated Price'!D6)</f>
        <v>0</v>
      </c>
      <c r="E6" s="324"/>
      <c r="F6" s="324"/>
      <c r="G6" s="324"/>
      <c r="H6" s="324"/>
      <c r="I6" s="75"/>
      <c r="J6" s="75"/>
      <c r="K6" s="6"/>
    </row>
    <row r="7" spans="1:49" ht="32.1" customHeight="1" x14ac:dyDescent="0.25">
      <c r="A7" s="76"/>
      <c r="B7" s="76"/>
      <c r="C7" s="77"/>
      <c r="D7" s="78"/>
      <c r="E7" s="79"/>
      <c r="F7" s="79"/>
      <c r="G7" s="79"/>
      <c r="H7" s="80" t="s">
        <v>248</v>
      </c>
      <c r="I7" s="76"/>
      <c r="J7" s="76"/>
    </row>
    <row r="8" spans="1:49" ht="25.15" customHeight="1" thickBot="1" x14ac:dyDescent="0.35">
      <c r="A8" s="76"/>
      <c r="B8" s="76"/>
      <c r="C8" s="76"/>
      <c r="D8" s="81"/>
      <c r="E8" s="82"/>
      <c r="F8" s="82"/>
      <c r="G8" s="82"/>
      <c r="H8" s="163">
        <f>D10+E10+F10+G10+H10</f>
        <v>0</v>
      </c>
      <c r="I8" s="76"/>
      <c r="J8" s="76"/>
    </row>
    <row r="9" spans="1:49" s="108" customFormat="1" ht="39.6" customHeight="1" thickBot="1" x14ac:dyDescent="0.3">
      <c r="A9" s="117"/>
      <c r="B9" s="299" t="s">
        <v>50</v>
      </c>
      <c r="C9" s="341"/>
      <c r="D9" s="162" t="s">
        <v>26</v>
      </c>
      <c r="E9" s="162" t="s">
        <v>27</v>
      </c>
      <c r="F9" s="162" t="s">
        <v>28</v>
      </c>
      <c r="G9" s="162" t="s">
        <v>29</v>
      </c>
      <c r="H9" s="162" t="s">
        <v>30</v>
      </c>
      <c r="I9" s="117"/>
      <c r="J9" s="342" t="s">
        <v>271</v>
      </c>
    </row>
    <row r="10" spans="1:49" s="108" customFormat="1" ht="22.15" customHeight="1" thickBot="1" x14ac:dyDescent="0.3">
      <c r="A10" s="117"/>
      <c r="B10" s="169" t="s">
        <v>249</v>
      </c>
      <c r="C10" s="170" t="s">
        <v>250</v>
      </c>
      <c r="D10" s="171">
        <f>D11</f>
        <v>0</v>
      </c>
      <c r="E10" s="171">
        <f t="shared" ref="E10:H10" si="0">E11</f>
        <v>0</v>
      </c>
      <c r="F10" s="171">
        <f t="shared" si="0"/>
        <v>0</v>
      </c>
      <c r="G10" s="171">
        <f t="shared" si="0"/>
        <v>0</v>
      </c>
      <c r="H10" s="171">
        <f t="shared" si="0"/>
        <v>0</v>
      </c>
      <c r="I10" s="117"/>
      <c r="J10" s="343"/>
    </row>
    <row r="11" spans="1:49" ht="22.15" customHeight="1" thickTop="1" thickBot="1" x14ac:dyDescent="0.3">
      <c r="A11" s="76"/>
      <c r="B11" s="167" t="s">
        <v>249</v>
      </c>
      <c r="C11" s="168" t="s">
        <v>251</v>
      </c>
      <c r="D11" s="241">
        <f>SUM(D12:D13)</f>
        <v>0</v>
      </c>
      <c r="E11" s="241">
        <f t="shared" ref="E11:H11" si="1">SUM(E12:E13)</f>
        <v>0</v>
      </c>
      <c r="F11" s="241">
        <f t="shared" si="1"/>
        <v>0</v>
      </c>
      <c r="G11" s="241">
        <f t="shared" si="1"/>
        <v>0</v>
      </c>
      <c r="H11" s="242">
        <f t="shared" si="1"/>
        <v>0</v>
      </c>
      <c r="I11" s="76"/>
      <c r="J11" s="343"/>
      <c r="AW11" s="13"/>
    </row>
    <row r="12" spans="1:49" ht="18" customHeight="1" thickTop="1" x14ac:dyDescent="0.25">
      <c r="A12" s="76"/>
      <c r="B12" s="138" t="s">
        <v>252</v>
      </c>
      <c r="C12" s="84" t="s">
        <v>253</v>
      </c>
      <c r="D12" s="142">
        <v>0</v>
      </c>
      <c r="E12" s="142">
        <v>0</v>
      </c>
      <c r="F12" s="142">
        <v>0</v>
      </c>
      <c r="G12" s="142">
        <v>0</v>
      </c>
      <c r="H12" s="142">
        <v>0</v>
      </c>
      <c r="I12" s="76"/>
      <c r="J12" s="343"/>
      <c r="AW12" s="13"/>
    </row>
    <row r="13" spans="1:49" ht="18" customHeight="1" thickBot="1" x14ac:dyDescent="0.3">
      <c r="A13" s="76"/>
      <c r="B13" s="253" t="s">
        <v>254</v>
      </c>
      <c r="C13" s="254" t="s">
        <v>255</v>
      </c>
      <c r="D13" s="91">
        <v>0</v>
      </c>
      <c r="E13" s="91">
        <v>0</v>
      </c>
      <c r="F13" s="91">
        <v>0</v>
      </c>
      <c r="G13" s="91">
        <v>0</v>
      </c>
      <c r="H13" s="91">
        <v>0</v>
      </c>
      <c r="I13" s="76"/>
      <c r="J13" s="343"/>
      <c r="AL13" s="30"/>
      <c r="AM13" s="30"/>
    </row>
    <row r="14" spans="1:49" ht="25.15" customHeight="1" thickBot="1" x14ac:dyDescent="0.35">
      <c r="A14" s="76"/>
      <c r="B14" s="345" t="s">
        <v>248</v>
      </c>
      <c r="C14" s="346"/>
      <c r="D14" s="139"/>
      <c r="E14" s="139"/>
      <c r="F14" s="139"/>
      <c r="G14" s="140"/>
      <c r="H14" s="141">
        <f>H8</f>
        <v>0</v>
      </c>
      <c r="I14" s="76"/>
      <c r="J14" s="343"/>
      <c r="AL14" s="30"/>
      <c r="AM14" s="30"/>
    </row>
    <row r="15" spans="1:49" x14ac:dyDescent="0.25">
      <c r="A15" s="76"/>
      <c r="B15" s="76"/>
      <c r="C15" s="76"/>
      <c r="D15" s="76"/>
      <c r="E15" s="76"/>
      <c r="F15" s="76"/>
      <c r="G15" s="76"/>
      <c r="H15" s="76"/>
      <c r="I15" s="76"/>
      <c r="J15" s="343"/>
      <c r="AL15" s="30"/>
      <c r="AM15" s="30"/>
    </row>
    <row r="16" spans="1:49" x14ac:dyDescent="0.25">
      <c r="A16" s="76"/>
      <c r="B16" s="76"/>
      <c r="C16" s="76"/>
      <c r="D16" s="76"/>
      <c r="E16" s="76"/>
      <c r="F16" s="76"/>
      <c r="G16" s="76"/>
      <c r="H16" s="76"/>
      <c r="I16" s="76"/>
      <c r="J16" s="343"/>
      <c r="AL16" s="30"/>
      <c r="AM16" s="30"/>
    </row>
    <row r="17" spans="1:39" ht="15.75" thickBot="1" x14ac:dyDescent="0.3">
      <c r="A17" s="76"/>
      <c r="B17" s="235" t="s">
        <v>20</v>
      </c>
      <c r="C17" s="88"/>
      <c r="D17" s="88"/>
      <c r="E17" s="88"/>
      <c r="F17" s="88"/>
      <c r="G17" s="235" t="s">
        <v>21</v>
      </c>
      <c r="H17" s="88"/>
      <c r="I17" s="76"/>
      <c r="J17" s="343"/>
      <c r="AL17" s="30"/>
      <c r="AM17" s="30"/>
    </row>
    <row r="18" spans="1:39" x14ac:dyDescent="0.25">
      <c r="A18" s="76"/>
      <c r="B18" s="76"/>
      <c r="C18" s="76"/>
      <c r="D18" s="76"/>
      <c r="E18" s="76"/>
      <c r="F18" s="76"/>
      <c r="G18" s="76"/>
      <c r="H18" s="76"/>
      <c r="I18" s="76"/>
      <c r="J18" s="343"/>
      <c r="AL18" s="30"/>
      <c r="AM18" s="30"/>
    </row>
    <row r="19" spans="1:39" ht="15.75" x14ac:dyDescent="0.25">
      <c r="A19" s="76"/>
      <c r="B19" s="336">
        <f>D6</f>
        <v>0</v>
      </c>
      <c r="C19" s="336"/>
      <c r="D19" s="336"/>
      <c r="E19" s="336"/>
      <c r="F19" s="252"/>
      <c r="G19" s="252"/>
      <c r="H19" s="252"/>
      <c r="I19" s="76"/>
      <c r="J19" s="343"/>
      <c r="AL19" s="30"/>
      <c r="AM19" s="30"/>
    </row>
    <row r="20" spans="1:39" x14ac:dyDescent="0.25">
      <c r="A20" s="76"/>
      <c r="B20" s="76"/>
      <c r="C20" s="76"/>
      <c r="D20" s="89"/>
      <c r="E20" s="89"/>
      <c r="F20" s="89"/>
      <c r="G20" s="89"/>
      <c r="H20" s="89"/>
      <c r="I20" s="76"/>
      <c r="J20" s="343"/>
      <c r="AL20" s="30"/>
      <c r="AM20" s="30"/>
    </row>
    <row r="21" spans="1:39" x14ac:dyDescent="0.25">
      <c r="A21" s="76"/>
      <c r="B21" s="76"/>
      <c r="C21" s="76"/>
      <c r="D21" s="89"/>
      <c r="E21" s="89"/>
      <c r="F21" s="89"/>
      <c r="G21" s="89"/>
      <c r="H21" s="89"/>
      <c r="I21" s="76"/>
      <c r="J21" s="343"/>
      <c r="AL21" s="30"/>
      <c r="AM21" s="30"/>
    </row>
    <row r="22" spans="1:39" x14ac:dyDescent="0.25">
      <c r="A22" s="76"/>
      <c r="B22" s="76"/>
      <c r="C22" s="76"/>
      <c r="D22" s="89"/>
      <c r="E22" s="89"/>
      <c r="F22" s="89"/>
      <c r="G22" s="89"/>
      <c r="H22" s="89"/>
      <c r="I22" s="76"/>
      <c r="J22" s="343"/>
      <c r="AL22" s="30"/>
      <c r="AM22" s="30"/>
    </row>
    <row r="23" spans="1:39" x14ac:dyDescent="0.25">
      <c r="A23" s="76"/>
      <c r="B23" s="76"/>
      <c r="C23" s="76"/>
      <c r="D23" s="89"/>
      <c r="E23" s="89"/>
      <c r="F23" s="89"/>
      <c r="G23" s="89"/>
      <c r="H23" s="89"/>
      <c r="I23" s="76"/>
      <c r="J23" s="343"/>
      <c r="AL23" s="30"/>
      <c r="AM23" s="30"/>
    </row>
    <row r="24" spans="1:39" x14ac:dyDescent="0.25">
      <c r="A24" s="76"/>
      <c r="B24" s="76"/>
      <c r="C24" s="76"/>
      <c r="D24" s="89"/>
      <c r="E24" s="89"/>
      <c r="F24" s="89"/>
      <c r="G24" s="89"/>
      <c r="H24" s="89"/>
      <c r="I24" s="76"/>
      <c r="J24" s="343"/>
      <c r="AL24" s="30"/>
      <c r="AM24" s="30"/>
    </row>
    <row r="25" spans="1:39" x14ac:dyDescent="0.25">
      <c r="A25" s="76"/>
      <c r="B25" s="76"/>
      <c r="C25" s="76"/>
      <c r="D25" s="89"/>
      <c r="E25" s="89"/>
      <c r="F25" s="89"/>
      <c r="G25" s="89"/>
      <c r="H25" s="89"/>
      <c r="I25" s="76"/>
      <c r="J25" s="343"/>
      <c r="AL25" s="30"/>
      <c r="AM25" s="30"/>
    </row>
    <row r="26" spans="1:39" x14ac:dyDescent="0.25">
      <c r="A26" s="76"/>
      <c r="B26" s="76"/>
      <c r="C26" s="76"/>
      <c r="D26" s="89"/>
      <c r="E26" s="89"/>
      <c r="F26" s="89"/>
      <c r="G26" s="89"/>
      <c r="H26" s="89"/>
      <c r="I26" s="76"/>
      <c r="J26" s="343"/>
      <c r="AL26" s="30"/>
      <c r="AM26" s="30"/>
    </row>
    <row r="27" spans="1:39" x14ac:dyDescent="0.25">
      <c r="A27" s="76"/>
      <c r="B27" s="76"/>
      <c r="C27" s="76"/>
      <c r="D27" s="89"/>
      <c r="E27" s="89"/>
      <c r="F27" s="89"/>
      <c r="G27" s="89"/>
      <c r="H27" s="89"/>
      <c r="I27" s="76"/>
      <c r="J27" s="343"/>
      <c r="AL27" s="30"/>
      <c r="AM27" s="30"/>
    </row>
    <row r="28" spans="1:39" x14ac:dyDescent="0.25">
      <c r="A28" s="76"/>
      <c r="B28" s="76"/>
      <c r="C28" s="76"/>
      <c r="D28" s="89"/>
      <c r="E28" s="89"/>
      <c r="F28" s="89"/>
      <c r="G28" s="89"/>
      <c r="H28" s="89"/>
      <c r="I28" s="76"/>
      <c r="J28" s="343"/>
      <c r="AL28" s="30"/>
      <c r="AM28" s="30"/>
    </row>
    <row r="29" spans="1:39" x14ac:dyDescent="0.25">
      <c r="A29" s="76"/>
      <c r="B29" s="76"/>
      <c r="C29" s="76"/>
      <c r="D29" s="89"/>
      <c r="E29" s="89"/>
      <c r="F29" s="89"/>
      <c r="G29" s="89"/>
      <c r="H29" s="89"/>
      <c r="I29" s="76"/>
      <c r="J29" s="343"/>
      <c r="AL29" s="30"/>
      <c r="AM29" s="30"/>
    </row>
    <row r="30" spans="1:39" x14ac:dyDescent="0.25">
      <c r="A30" s="76"/>
      <c r="B30" s="76"/>
      <c r="C30" s="76"/>
      <c r="D30" s="89"/>
      <c r="E30" s="89"/>
      <c r="F30" s="89"/>
      <c r="G30" s="89"/>
      <c r="H30" s="89"/>
      <c r="I30" s="76"/>
      <c r="J30" s="343"/>
      <c r="AL30" s="30"/>
      <c r="AM30" s="30"/>
    </row>
    <row r="31" spans="1:39" x14ac:dyDescent="0.25">
      <c r="A31" s="76"/>
      <c r="B31" s="76"/>
      <c r="C31" s="76"/>
      <c r="D31" s="89"/>
      <c r="E31" s="89"/>
      <c r="F31" s="89"/>
      <c r="G31" s="89"/>
      <c r="H31" s="89"/>
      <c r="I31" s="76"/>
      <c r="J31" s="343"/>
      <c r="AL31" s="30"/>
      <c r="AM31" s="30"/>
    </row>
    <row r="32" spans="1:39" x14ac:dyDescent="0.25">
      <c r="A32" s="76"/>
      <c r="B32" s="76"/>
      <c r="C32" s="76"/>
      <c r="D32" s="89"/>
      <c r="E32" s="89"/>
      <c r="F32" s="89"/>
      <c r="G32" s="89"/>
      <c r="H32" s="89"/>
      <c r="I32" s="76"/>
      <c r="J32" s="343"/>
      <c r="AL32" s="30"/>
      <c r="AM32" s="30"/>
    </row>
    <row r="33" spans="1:39" x14ac:dyDescent="0.25">
      <c r="A33" s="76"/>
      <c r="B33" s="76"/>
      <c r="C33" s="76"/>
      <c r="D33" s="89"/>
      <c r="E33" s="89"/>
      <c r="F33" s="89"/>
      <c r="G33" s="89"/>
      <c r="H33" s="89"/>
      <c r="I33" s="76"/>
      <c r="J33" s="343"/>
      <c r="AA33" s="8"/>
      <c r="AL33" s="30"/>
      <c r="AM33" s="30"/>
    </row>
    <row r="34" spans="1:39" x14ac:dyDescent="0.25">
      <c r="A34" s="76"/>
      <c r="B34" s="76"/>
      <c r="C34" s="76"/>
      <c r="D34" s="89"/>
      <c r="E34" s="89"/>
      <c r="F34" s="89"/>
      <c r="G34" s="89"/>
      <c r="H34" s="89"/>
      <c r="I34" s="76"/>
      <c r="J34" s="343"/>
      <c r="AA34" s="8"/>
      <c r="AL34" s="30"/>
      <c r="AM34" s="30"/>
    </row>
    <row r="35" spans="1:39" x14ac:dyDescent="0.25">
      <c r="A35" s="76"/>
      <c r="B35" s="76"/>
      <c r="C35" s="76"/>
      <c r="D35" s="89"/>
      <c r="E35" s="89"/>
      <c r="F35" s="89"/>
      <c r="G35" s="89"/>
      <c r="H35" s="89"/>
      <c r="I35" s="76"/>
      <c r="J35" s="343"/>
      <c r="AA35" s="8"/>
      <c r="AL35" s="30"/>
      <c r="AM35" s="30"/>
    </row>
    <row r="36" spans="1:39" x14ac:dyDescent="0.25">
      <c r="A36" s="76"/>
      <c r="B36" s="76"/>
      <c r="C36" s="76"/>
      <c r="D36" s="89"/>
      <c r="E36" s="89"/>
      <c r="F36" s="89"/>
      <c r="G36" s="89"/>
      <c r="H36" s="89"/>
      <c r="I36" s="76"/>
      <c r="J36" s="343"/>
      <c r="AA36" s="8"/>
      <c r="AL36" s="30"/>
      <c r="AM36" s="30"/>
    </row>
    <row r="37" spans="1:39" x14ac:dyDescent="0.25">
      <c r="A37" s="76"/>
      <c r="B37" s="76"/>
      <c r="C37" s="76"/>
      <c r="D37" s="89"/>
      <c r="E37" s="89"/>
      <c r="F37" s="89"/>
      <c r="G37" s="89"/>
      <c r="H37" s="89"/>
      <c r="I37" s="76"/>
      <c r="J37" s="344"/>
      <c r="AA37" s="8"/>
      <c r="AL37" s="30"/>
      <c r="AM37" s="30"/>
    </row>
    <row r="38" spans="1:39" x14ac:dyDescent="0.25">
      <c r="D38" s="246"/>
      <c r="E38" s="246"/>
      <c r="F38" s="246"/>
      <c r="G38" s="246"/>
      <c r="H38" s="246"/>
      <c r="AA38" s="8"/>
      <c r="AL38" s="30"/>
      <c r="AM38" s="30"/>
    </row>
    <row r="39" spans="1:39" x14ac:dyDescent="0.25">
      <c r="D39" s="246"/>
      <c r="E39" s="246"/>
      <c r="F39" s="246"/>
      <c r="G39" s="246"/>
      <c r="H39" s="246"/>
      <c r="AL39" s="30"/>
      <c r="AM39" s="30"/>
    </row>
    <row r="40" spans="1:39" x14ac:dyDescent="0.25">
      <c r="D40" s="246"/>
      <c r="E40" s="246"/>
      <c r="F40" s="246"/>
      <c r="G40" s="246"/>
      <c r="H40" s="246"/>
      <c r="AL40" s="30"/>
      <c r="AM40" s="30"/>
    </row>
    <row r="41" spans="1:39" x14ac:dyDescent="0.25">
      <c r="D41" s="246"/>
      <c r="E41" s="246"/>
      <c r="F41" s="246"/>
      <c r="G41" s="246"/>
      <c r="H41" s="246"/>
      <c r="AL41" s="30"/>
      <c r="AM41" s="30"/>
    </row>
    <row r="42" spans="1:39" x14ac:dyDescent="0.25">
      <c r="D42" s="246"/>
      <c r="E42" s="246"/>
      <c r="F42" s="246"/>
      <c r="G42" s="246"/>
      <c r="H42" s="246"/>
      <c r="AL42" s="30"/>
      <c r="AM42" s="30"/>
    </row>
    <row r="43" spans="1:39" x14ac:dyDescent="0.25">
      <c r="D43" s="246"/>
      <c r="E43" s="246"/>
      <c r="F43" s="246"/>
      <c r="G43" s="246"/>
      <c r="H43" s="246"/>
      <c r="AL43" s="30"/>
      <c r="AM43" s="30"/>
    </row>
    <row r="44" spans="1:39" x14ac:dyDescent="0.25">
      <c r="D44" s="246"/>
      <c r="E44" s="246"/>
      <c r="F44" s="246"/>
      <c r="G44" s="246"/>
      <c r="H44" s="246"/>
      <c r="AL44" s="30"/>
      <c r="AM44" s="30"/>
    </row>
    <row r="45" spans="1:39" x14ac:dyDescent="0.25">
      <c r="AL45" s="30"/>
      <c r="AM45" s="30"/>
    </row>
    <row r="46" spans="1:39" x14ac:dyDescent="0.25">
      <c r="AL46" s="30"/>
      <c r="AM46" s="30"/>
    </row>
    <row r="47" spans="1:39" x14ac:dyDescent="0.25">
      <c r="AL47" s="30"/>
      <c r="AM47" s="30"/>
    </row>
    <row r="48" spans="1:39" x14ac:dyDescent="0.25">
      <c r="AL48" s="30"/>
      <c r="AM48" s="30"/>
    </row>
    <row r="49" spans="38:39" x14ac:dyDescent="0.25">
      <c r="AL49" s="30"/>
      <c r="AM49" s="30"/>
    </row>
    <row r="50" spans="38:39" x14ac:dyDescent="0.25">
      <c r="AL50" s="30"/>
      <c r="AM50" s="30"/>
    </row>
    <row r="51" spans="38:39" x14ac:dyDescent="0.25">
      <c r="AL51" s="30"/>
      <c r="AM51" s="30"/>
    </row>
    <row r="52" spans="38:39" x14ac:dyDescent="0.25">
      <c r="AL52" s="30"/>
      <c r="AM52" s="30"/>
    </row>
    <row r="53" spans="38:39" x14ac:dyDescent="0.25">
      <c r="AL53" s="30"/>
      <c r="AM53" s="30"/>
    </row>
    <row r="54" spans="38:39" x14ac:dyDescent="0.25">
      <c r="AL54" s="30"/>
      <c r="AM54" s="30"/>
    </row>
    <row r="55" spans="38:39" x14ac:dyDescent="0.25">
      <c r="AL55" s="30"/>
      <c r="AM55" s="30"/>
    </row>
    <row r="56" spans="38:39" x14ac:dyDescent="0.25">
      <c r="AL56" s="30"/>
      <c r="AM56" s="30"/>
    </row>
    <row r="57" spans="38:39" x14ac:dyDescent="0.25">
      <c r="AL57" s="30"/>
      <c r="AM57" s="30"/>
    </row>
    <row r="58" spans="38:39" x14ac:dyDescent="0.25">
      <c r="AL58" s="30"/>
      <c r="AM58" s="30"/>
    </row>
    <row r="66" spans="9:9" x14ac:dyDescent="0.25">
      <c r="I66" s="13"/>
    </row>
  </sheetData>
  <sheetProtection algorithmName="SHA-512" hashValue="UEv0ADESWGQZuFMCleAR4jGcPVCTK0qZeB5uUaD1nllYz+waQ8mW7iMJaw5vbpkM1Kbpq9Rh4NT6tl9opnCTEg==" saltValue="qK2WRKcn0x0qtVQnM1gSCg==" spinCount="100000" sheet="1" selectLockedCells="1"/>
  <mergeCells count="10">
    <mergeCell ref="J9:J37"/>
    <mergeCell ref="B14:C14"/>
    <mergeCell ref="B19:E19"/>
    <mergeCell ref="C1:H1"/>
    <mergeCell ref="C2:H2"/>
    <mergeCell ref="C3:H3"/>
    <mergeCell ref="C4:H4"/>
    <mergeCell ref="C5:H5"/>
    <mergeCell ref="D6:H6"/>
    <mergeCell ref="B9:C9"/>
  </mergeCells>
  <printOptions horizontalCentered="1"/>
  <pageMargins left="0.7" right="0.7" top="0.75" bottom="0.75" header="0.3" footer="0.3"/>
  <pageSetup scale="67" fitToHeight="0" orientation="landscape" r:id="rId1"/>
  <headerFooter>
    <oddFooter xml:space="preserve">&amp;CPage &amp;P of &amp;N&amp;RSchedule C - Operations Price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I36"/>
  <sheetViews>
    <sheetView zoomScaleNormal="100" workbookViewId="0">
      <selection activeCell="E10" sqref="E10"/>
    </sheetView>
  </sheetViews>
  <sheetFormatPr defaultRowHeight="15" x14ac:dyDescent="0.25"/>
  <cols>
    <col min="1" max="1" width="3.5703125" customWidth="1"/>
    <col min="2" max="3" width="10" customWidth="1"/>
    <col min="4" max="4" width="61.5703125" customWidth="1"/>
    <col min="5" max="6" width="21.7109375" customWidth="1"/>
    <col min="7" max="7" width="2.28515625" customWidth="1"/>
    <col min="8" max="8" width="50.5703125" customWidth="1"/>
    <col min="9" max="9" width="48.7109375" customWidth="1"/>
  </cols>
  <sheetData>
    <row r="1" spans="1:9" s="1" customFormat="1" ht="15.75" x14ac:dyDescent="0.25">
      <c r="A1" s="52"/>
      <c r="B1" s="312" t="s">
        <v>0</v>
      </c>
      <c r="C1" s="312"/>
      <c r="D1" s="312"/>
      <c r="E1" s="312"/>
      <c r="F1" s="312"/>
      <c r="G1" s="248"/>
      <c r="H1"/>
    </row>
    <row r="2" spans="1:9" s="1" customFormat="1" ht="15.75" x14ac:dyDescent="0.25">
      <c r="A2" s="52"/>
      <c r="B2" s="312" t="s">
        <v>1</v>
      </c>
      <c r="C2" s="312"/>
      <c r="D2" s="312"/>
      <c r="E2" s="312"/>
      <c r="F2" s="312"/>
      <c r="G2" s="94"/>
      <c r="H2"/>
    </row>
    <row r="3" spans="1:9" s="1" customFormat="1" ht="15.6" customHeight="1" x14ac:dyDescent="0.25">
      <c r="A3" s="52"/>
      <c r="B3" s="312" t="s">
        <v>228</v>
      </c>
      <c r="C3" s="312"/>
      <c r="D3" s="312"/>
      <c r="E3" s="312"/>
      <c r="F3" s="312"/>
      <c r="G3" s="94"/>
      <c r="H3"/>
    </row>
    <row r="4" spans="1:9" s="1" customFormat="1" ht="15.6" customHeight="1" x14ac:dyDescent="0.25">
      <c r="A4" s="52"/>
      <c r="B4" s="312" t="s">
        <v>256</v>
      </c>
      <c r="C4" s="312"/>
      <c r="D4" s="312"/>
      <c r="E4" s="312"/>
      <c r="F4" s="312"/>
      <c r="G4" s="52"/>
      <c r="H4"/>
    </row>
    <row r="5" spans="1:9" s="1" customFormat="1" ht="15.75" customHeight="1" x14ac:dyDescent="0.25">
      <c r="A5" s="52"/>
      <c r="B5" s="312" t="s">
        <v>257</v>
      </c>
      <c r="C5" s="312"/>
      <c r="D5" s="312"/>
      <c r="E5" s="312"/>
      <c r="F5" s="312"/>
      <c r="G5" s="94"/>
      <c r="H5" s="52"/>
      <c r="I5" s="29"/>
    </row>
    <row r="6" spans="1:9" s="1" customFormat="1" ht="24.6" customHeight="1" x14ac:dyDescent="0.25">
      <c r="A6" s="52"/>
      <c r="B6" s="323" t="s">
        <v>6</v>
      </c>
      <c r="C6" s="323"/>
      <c r="D6" s="324">
        <f>('Sched A Total Evaluated Price'!D6)</f>
        <v>0</v>
      </c>
      <c r="E6" s="324"/>
      <c r="F6" s="324"/>
      <c r="G6" s="60"/>
      <c r="H6" s="60"/>
    </row>
    <row r="7" spans="1:9" s="1" customFormat="1" ht="63.6" customHeight="1" x14ac:dyDescent="0.3">
      <c r="A7" s="52"/>
      <c r="B7" s="250"/>
      <c r="C7" s="250"/>
      <c r="D7" s="248"/>
      <c r="E7" s="92"/>
      <c r="F7" s="46" t="s">
        <v>258</v>
      </c>
      <c r="G7" s="94"/>
      <c r="H7" s="331" t="s">
        <v>259</v>
      </c>
    </row>
    <row r="8" spans="1:9" s="127" customFormat="1" ht="25.15" customHeight="1" x14ac:dyDescent="0.25">
      <c r="A8" s="122"/>
      <c r="B8" s="123"/>
      <c r="C8" s="123"/>
      <c r="D8" s="124"/>
      <c r="E8" s="125"/>
      <c r="F8" s="180">
        <f>SUM(F10:F14)</f>
        <v>0</v>
      </c>
      <c r="G8" s="126"/>
      <c r="H8" s="297"/>
    </row>
    <row r="9" spans="1:9" ht="47.45" customHeight="1" x14ac:dyDescent="0.25">
      <c r="A9" s="250"/>
      <c r="B9" s="178" t="s">
        <v>16</v>
      </c>
      <c r="C9" s="350" t="s">
        <v>50</v>
      </c>
      <c r="D9" s="351"/>
      <c r="E9" s="179" t="s">
        <v>260</v>
      </c>
      <c r="F9" s="178" t="s">
        <v>261</v>
      </c>
      <c r="G9" s="39"/>
      <c r="H9" s="297"/>
    </row>
    <row r="10" spans="1:9" ht="18" customHeight="1" x14ac:dyDescent="0.3">
      <c r="A10" s="43"/>
      <c r="B10" s="31">
        <v>1</v>
      </c>
      <c r="C10" s="352" t="s">
        <v>262</v>
      </c>
      <c r="D10" s="353"/>
      <c r="E10" s="102">
        <v>0</v>
      </c>
      <c r="F10" s="93">
        <f>1000*$E10</f>
        <v>0</v>
      </c>
      <c r="G10" s="39"/>
      <c r="H10" s="297"/>
    </row>
    <row r="11" spans="1:9" ht="18" customHeight="1" x14ac:dyDescent="0.25">
      <c r="A11" s="39"/>
      <c r="B11" s="32">
        <v>2</v>
      </c>
      <c r="C11" s="354" t="s">
        <v>262</v>
      </c>
      <c r="D11" s="355"/>
      <c r="E11" s="103">
        <v>0</v>
      </c>
      <c r="F11" s="93">
        <f t="shared" ref="F11:F14" si="0">1000*$E11</f>
        <v>0</v>
      </c>
      <c r="G11" s="95"/>
      <c r="H11" s="297"/>
    </row>
    <row r="12" spans="1:9" ht="18" customHeight="1" x14ac:dyDescent="0.25">
      <c r="A12" s="39"/>
      <c r="B12" s="32">
        <v>3</v>
      </c>
      <c r="C12" s="354" t="s">
        <v>262</v>
      </c>
      <c r="D12" s="355"/>
      <c r="E12" s="103">
        <v>0</v>
      </c>
      <c r="F12" s="93">
        <f t="shared" si="0"/>
        <v>0</v>
      </c>
      <c r="G12" s="39"/>
      <c r="H12" s="297"/>
    </row>
    <row r="13" spans="1:9" ht="18" customHeight="1" x14ac:dyDescent="0.25">
      <c r="A13" s="39"/>
      <c r="B13" s="32">
        <v>4</v>
      </c>
      <c r="C13" s="354" t="s">
        <v>262</v>
      </c>
      <c r="D13" s="355"/>
      <c r="E13" s="103">
        <v>0</v>
      </c>
      <c r="F13" s="93">
        <f t="shared" si="0"/>
        <v>0</v>
      </c>
      <c r="G13" s="96"/>
      <c r="H13" s="297"/>
    </row>
    <row r="14" spans="1:9" ht="18" customHeight="1" x14ac:dyDescent="0.25">
      <c r="A14" s="39"/>
      <c r="B14" s="32">
        <v>5</v>
      </c>
      <c r="C14" s="356" t="s">
        <v>262</v>
      </c>
      <c r="D14" s="357"/>
      <c r="E14" s="104">
        <v>0</v>
      </c>
      <c r="F14" s="93">
        <f t="shared" si="0"/>
        <v>0</v>
      </c>
      <c r="G14" s="96"/>
      <c r="H14" s="297"/>
    </row>
    <row r="15" spans="1:9" ht="25.15" customHeight="1" x14ac:dyDescent="0.3">
      <c r="A15" s="39"/>
      <c r="B15" s="347" t="s">
        <v>258</v>
      </c>
      <c r="C15" s="348"/>
      <c r="D15" s="348"/>
      <c r="E15" s="349"/>
      <c r="F15" s="111">
        <f>F8</f>
        <v>0</v>
      </c>
      <c r="G15" s="97"/>
      <c r="H15" s="297"/>
    </row>
    <row r="16" spans="1:9" ht="14.45" customHeight="1" x14ac:dyDescent="0.25">
      <c r="A16" s="39"/>
      <c r="B16" s="39"/>
      <c r="C16" s="39"/>
      <c r="D16" s="39"/>
      <c r="E16" s="98"/>
      <c r="F16" s="99"/>
      <c r="G16" s="97"/>
      <c r="H16" s="297"/>
    </row>
    <row r="17" spans="1:8" ht="14.45" customHeight="1" x14ac:dyDescent="0.25">
      <c r="A17" s="39"/>
      <c r="B17" s="39"/>
      <c r="C17" s="39"/>
      <c r="D17" s="39"/>
      <c r="E17" s="39"/>
      <c r="F17" s="39"/>
      <c r="G17" s="97"/>
      <c r="H17" s="297"/>
    </row>
    <row r="18" spans="1:8" ht="14.45" customHeight="1" x14ac:dyDescent="0.25">
      <c r="A18" s="39"/>
      <c r="B18" s="234" t="s">
        <v>20</v>
      </c>
      <c r="C18" s="100"/>
      <c r="D18" s="101"/>
      <c r="E18" s="56"/>
      <c r="F18" s="234" t="s">
        <v>21</v>
      </c>
      <c r="G18" s="97"/>
      <c r="H18" s="297"/>
    </row>
    <row r="19" spans="1:8" ht="14.45" customHeight="1" x14ac:dyDescent="0.25">
      <c r="A19" s="39"/>
      <c r="B19" s="39"/>
      <c r="C19" s="39"/>
      <c r="D19" s="39"/>
      <c r="E19" s="39"/>
      <c r="F19" s="39"/>
      <c r="G19" s="97"/>
      <c r="H19" s="297"/>
    </row>
    <row r="20" spans="1:8" ht="14.45" customHeight="1" x14ac:dyDescent="0.25">
      <c r="A20" s="39"/>
      <c r="B20" s="312">
        <f>D6</f>
        <v>0</v>
      </c>
      <c r="C20" s="312"/>
      <c r="D20" s="312"/>
      <c r="E20" s="312"/>
      <c r="F20" s="312"/>
      <c r="G20" s="97"/>
      <c r="H20" s="297"/>
    </row>
    <row r="21" spans="1:8" ht="14.45" customHeight="1" x14ac:dyDescent="0.25">
      <c r="A21" s="39"/>
      <c r="B21" s="39"/>
      <c r="C21" s="39"/>
      <c r="D21" s="39"/>
      <c r="E21" s="39"/>
      <c r="F21" s="39"/>
      <c r="G21" s="39"/>
      <c r="H21" s="297"/>
    </row>
    <row r="22" spans="1:8" ht="14.45" customHeight="1" x14ac:dyDescent="0.25">
      <c r="A22" s="39"/>
      <c r="B22" s="39"/>
      <c r="C22" s="39"/>
      <c r="D22" s="39"/>
      <c r="E22" s="39"/>
      <c r="F22" s="39"/>
      <c r="G22" s="39"/>
      <c r="H22" s="297"/>
    </row>
    <row r="23" spans="1:8" ht="14.45" customHeight="1" x14ac:dyDescent="0.25">
      <c r="A23" s="39"/>
      <c r="B23" s="39"/>
      <c r="C23" s="39"/>
      <c r="D23" s="39"/>
      <c r="E23" s="39"/>
      <c r="F23" s="39"/>
      <c r="G23" s="39"/>
      <c r="H23" s="297"/>
    </row>
    <row r="24" spans="1:8" ht="14.45" customHeight="1" x14ac:dyDescent="0.25">
      <c r="A24" s="39"/>
      <c r="B24" s="39"/>
      <c r="C24" s="39"/>
      <c r="D24" s="39"/>
      <c r="E24" s="39"/>
      <c r="F24" s="39"/>
      <c r="G24" s="39"/>
      <c r="H24" s="297"/>
    </row>
    <row r="25" spans="1:8" ht="14.45" customHeight="1" x14ac:dyDescent="0.25">
      <c r="A25" s="39"/>
      <c r="B25" s="39"/>
      <c r="C25" s="39"/>
      <c r="D25" s="39"/>
      <c r="E25" s="39"/>
      <c r="F25" s="39"/>
      <c r="G25" s="39"/>
      <c r="H25" s="297"/>
    </row>
    <row r="26" spans="1:8" ht="15.95" customHeight="1" x14ac:dyDescent="0.25">
      <c r="A26" s="39"/>
      <c r="B26" s="39"/>
      <c r="C26" s="39"/>
      <c r="D26" s="39"/>
      <c r="E26" s="39"/>
      <c r="F26" s="39"/>
      <c r="G26" s="39"/>
      <c r="H26" s="297"/>
    </row>
    <row r="27" spans="1:8" ht="14.45" customHeight="1" x14ac:dyDescent="0.25">
      <c r="A27" s="39"/>
      <c r="B27" s="39"/>
      <c r="C27" s="39"/>
      <c r="D27" s="39"/>
      <c r="E27" s="39"/>
      <c r="F27" s="39"/>
      <c r="G27" s="39"/>
      <c r="H27" s="297"/>
    </row>
    <row r="28" spans="1:8" ht="14.45" customHeight="1" x14ac:dyDescent="0.25">
      <c r="A28" s="39"/>
      <c r="B28" s="39"/>
      <c r="C28" s="39"/>
      <c r="D28" s="39"/>
      <c r="E28" s="39"/>
      <c r="F28" s="39"/>
      <c r="G28" s="39"/>
      <c r="H28" s="297"/>
    </row>
    <row r="29" spans="1:8" ht="14.45" customHeight="1" x14ac:dyDescent="0.25">
      <c r="A29" s="39"/>
      <c r="B29" s="39"/>
      <c r="C29" s="39"/>
      <c r="D29" s="39"/>
      <c r="E29" s="39"/>
      <c r="F29" s="39"/>
      <c r="G29" s="39"/>
      <c r="H29" s="297"/>
    </row>
    <row r="30" spans="1:8" ht="14.45" customHeight="1" x14ac:dyDescent="0.25">
      <c r="A30" s="39"/>
      <c r="B30" s="39"/>
      <c r="C30" s="39"/>
      <c r="D30" s="39"/>
      <c r="E30" s="39"/>
      <c r="F30" s="39"/>
      <c r="G30" s="39"/>
      <c r="H30" s="297"/>
    </row>
    <row r="31" spans="1:8" ht="14.45" customHeight="1" x14ac:dyDescent="0.25">
      <c r="A31" s="39"/>
      <c r="B31" s="39"/>
      <c r="C31" s="39"/>
      <c r="D31" s="39"/>
      <c r="E31" s="39"/>
      <c r="F31" s="39"/>
      <c r="G31" s="39"/>
      <c r="H31" s="297"/>
    </row>
    <row r="32" spans="1:8" ht="14.45" customHeight="1" x14ac:dyDescent="0.25">
      <c r="A32" s="39"/>
      <c r="B32" s="39"/>
      <c r="C32" s="39"/>
      <c r="D32" s="39"/>
      <c r="E32" s="39"/>
      <c r="F32" s="39"/>
      <c r="G32" s="39"/>
      <c r="H32" s="297"/>
    </row>
    <row r="33" spans="8:8" x14ac:dyDescent="0.25">
      <c r="H33" s="297"/>
    </row>
    <row r="34" spans="8:8" x14ac:dyDescent="0.25">
      <c r="H34" s="297"/>
    </row>
    <row r="35" spans="8:8" x14ac:dyDescent="0.25">
      <c r="H35" s="297"/>
    </row>
    <row r="36" spans="8:8" x14ac:dyDescent="0.25">
      <c r="H36" s="298"/>
    </row>
  </sheetData>
  <sheetProtection algorithmName="SHA-512" hashValue="O++fZntFlN7kxzyc//2mZGWdvhySrN+xSrrptp451RnpcLsRZwwvSro7RsySC96IUMcOM4MA9MugX/U0RebeJw==" saltValue="iSwl1d/kt4HvAlAX5qZoBw==" spinCount="100000" sheet="1" selectLockedCells="1"/>
  <mergeCells count="16">
    <mergeCell ref="D6:F6"/>
    <mergeCell ref="H7:H36"/>
    <mergeCell ref="B2:F2"/>
    <mergeCell ref="B1:F1"/>
    <mergeCell ref="B20:F20"/>
    <mergeCell ref="B5:F5"/>
    <mergeCell ref="B4:F4"/>
    <mergeCell ref="B3:F3"/>
    <mergeCell ref="B15:E15"/>
    <mergeCell ref="C9:D9"/>
    <mergeCell ref="C10:D10"/>
    <mergeCell ref="C11:D11"/>
    <mergeCell ref="C12:D12"/>
    <mergeCell ref="C13:D13"/>
    <mergeCell ref="C14:D14"/>
    <mergeCell ref="B6:C6"/>
  </mergeCells>
  <pageMargins left="0.7" right="0.7" top="0.75" bottom="0.75" header="0.3" footer="0.3"/>
  <pageSetup scale="97" fitToHeight="0" orientation="landscape" r:id="rId1"/>
  <headerFooter>
    <oddFooter>&amp;CPage &amp;P of &amp;N&amp;RSchedule D -  Extra Contractual Services</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21F1093344BD04EAD90107186D59979" ma:contentTypeVersion="35" ma:contentTypeDescription="Create a new document." ma:contentTypeScope="" ma:versionID="f32d6449e28749e4c223381c5dc53215">
  <xsd:schema xmlns:xsd="http://www.w3.org/2001/XMLSchema" xmlns:xs="http://www.w3.org/2001/XMLSchema" xmlns:p="http://schemas.microsoft.com/office/2006/metadata/properties" xmlns:ns2="2546c8a8-47bf-4b99-b9c9-08797e9e2051" xmlns:ns3="0c9abcb8-3352-4429-a0db-64f95153e8c6" xmlns:ns4="2c47a441-a350-4389-82c1-d51ff6ab2182" targetNamespace="http://schemas.microsoft.com/office/2006/metadata/properties" ma:root="true" ma:fieldsID="70da1b40a762301bfb07e439ee381f44" ns2:_="" ns3:_="" ns4:_="">
    <xsd:import namespace="2546c8a8-47bf-4b99-b9c9-08797e9e2051"/>
    <xsd:import namespace="0c9abcb8-3352-4429-a0db-64f95153e8c6"/>
    <xsd:import namespace="2c47a441-a350-4389-82c1-d51ff6ab2182"/>
    <xsd:element name="properties">
      <xsd:complexType>
        <xsd:sequence>
          <xsd:element name="documentManagement">
            <xsd:complexType>
              <xsd:all>
                <xsd:element ref="ns2:Completed" minOccurs="0"/>
                <xsd:element ref="ns2:Month" minOccurs="0"/>
                <xsd:element ref="ns2:Prioritization" minOccurs="0"/>
                <xsd:element ref="ns2:Module" minOccurs="0"/>
                <xsd:element ref="ns3:SharedWithUsers" minOccurs="0"/>
                <xsd:element ref="ns3:SharedWithDetails" minOccurs="0"/>
                <xsd:element ref="ns2:MediaServiceAutoTags" minOccurs="0"/>
                <xsd:element ref="ns2:Invoice_x0020_Number" minOccurs="0"/>
                <xsd:element ref="ns2:MediaServiceMetadata" minOccurs="0"/>
                <xsd:element ref="ns2:MediaServiceFastMetadata" minOccurs="0"/>
                <xsd:element ref="ns2:MediaLengthInSeconds" minOccurs="0"/>
                <xsd:element ref="ns4:_ip_UnifiedCompliancePolicyProperties" minOccurs="0"/>
                <xsd:element ref="ns4:_ip_UnifiedCompliancePolicyUIAction" minOccurs="0"/>
                <xsd:element ref="ns2:MediaServiceDateTaken" minOccurs="0"/>
                <xsd:element ref="ns2:lcf76f155ced4ddcb4097134ff3c332f" minOccurs="0"/>
                <xsd:element ref="ns4:TaxCatchAll" minOccurs="0"/>
                <xsd:element ref="ns2:MediaServiceOCR" minOccurs="0"/>
                <xsd:element ref="ns2:MediaServiceGenerationTime" minOccurs="0"/>
                <xsd:element ref="ns2:MediaServiceEventHashCode" minOccurs="0"/>
                <xsd:element ref="ns2:MediaServiceObjectDetectorVersions" minOccurs="0"/>
                <xsd:element ref="ns2:DocumentStatu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46c8a8-47bf-4b99-b9c9-08797e9e2051" elementFormDefault="qualified">
    <xsd:import namespace="http://schemas.microsoft.com/office/2006/documentManagement/types"/>
    <xsd:import namespace="http://schemas.microsoft.com/office/infopath/2007/PartnerControls"/>
    <xsd:element name="Completed" ma:index="2" nillable="true" ma:displayName="Completed" ma:default="1" ma:indexed="true" ma:internalName="Completed" ma:readOnly="false">
      <xsd:simpleType>
        <xsd:restriction base="dms:Boolean"/>
      </xsd:simpleType>
    </xsd:element>
    <xsd:element name="Month" ma:index="3" nillable="true" ma:displayName="Month" ma:internalName="Month" ma:readOnly="false">
      <xsd:simpleType>
        <xsd:restriction base="dms:Text">
          <xsd:maxLength value="255"/>
        </xsd:restriction>
      </xsd:simpleType>
    </xsd:element>
    <xsd:element name="Prioritization" ma:index="4" nillable="true" ma:displayName="Recording Type" ma:default="Decomposition" ma:format="Dropdown" ma:internalName="Prioritization" ma:readOnly="false">
      <xsd:simpleType>
        <xsd:restriction base="dms:Choice">
          <xsd:enumeration value="Decomposition"/>
          <xsd:enumeration value="Visioning"/>
          <xsd:enumeration value="Demo"/>
          <xsd:enumeration value="Kick-off"/>
          <xsd:enumeration value="Requirement Session"/>
        </xsd:restriction>
      </xsd:simpleType>
    </xsd:element>
    <xsd:element name="Module" ma:index="5" nillable="true" ma:displayName="Enterprise Team" ma:default="EQP" ma:format="Dropdown" ma:internalName="Module" ma:readOnly="false">
      <xsd:simpleType>
        <xsd:restriction base="dms:Text">
          <xsd:maxLength value="255"/>
        </xsd:restriction>
      </xsd:simpleType>
    </xsd:element>
    <xsd:element name="MediaServiceAutoTags" ma:index="9" nillable="true" ma:displayName="Tags" ma:hidden="true" ma:internalName="MediaServiceAutoTags" ma:readOnly="true">
      <xsd:simpleType>
        <xsd:restriction base="dms:Text"/>
      </xsd:simpleType>
    </xsd:element>
    <xsd:element name="Invoice_x0020_Number" ma:index="10" nillable="true" ma:displayName="Invoice Number" ma:hidden="true" ma:internalName="Invoice_x0020_Number" ma:readOnly="false">
      <xsd:simpleType>
        <xsd:restriction base="dms:Text">
          <xsd:maxLength value="255"/>
        </xsd:restriction>
      </xsd:simpleType>
    </xsd:element>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MediaLengthInSeconds" ma:index="14" nillable="true" ma:displayName="MediaLengthInSeconds" ma:description="" ma:hidden="true" ma:internalName="MediaLengthInSeconds" ma:readOnly="true">
      <xsd:simpleType>
        <xsd:restriction base="dms:Unknown"/>
      </xsd:simpleType>
    </xsd:element>
    <xsd:element name="MediaServiceDateTaken" ma:index="21" nillable="true" ma:displayName="MediaServiceDateTaken" ma:hidden="true" ma:indexed="true" ma:internalName="MediaServiceDateTaken" ma:readOnly="true">
      <xsd:simpleType>
        <xsd:restriction base="dms:Text"/>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1dd921ad-3ebe-4d1d-a60d-f0928cfe354d" ma:termSetId="09814cd3-568e-fe90-9814-8d621ff8fb84" ma:anchorId="fba54fb3-c3e1-fe81-a776-ca4b69148c4d" ma:open="true" ma:isKeyword="false">
      <xsd:complexType>
        <xsd:sequence>
          <xsd:element ref="pc:Terms" minOccurs="0" maxOccurs="1"/>
        </xsd:sequence>
      </xsd:complexType>
    </xsd:element>
    <xsd:element name="MediaServiceOCR" ma:index="25" nillable="true" ma:displayName="Extracted Text" ma:hidden="true" ma:internalName="MediaServiceOCR" ma:readOnly="true">
      <xsd:simpleType>
        <xsd:restriction base="dms:Note"/>
      </xsd:simpleType>
    </xsd:element>
    <xsd:element name="MediaServiceGenerationTime" ma:index="26" nillable="true" ma:displayName="MediaServiceGenerationTime" ma:hidden="true" ma:internalName="MediaServiceGenerationTime" ma:readOnly="true">
      <xsd:simpleType>
        <xsd:restriction base="dms:Text"/>
      </xsd:simpleType>
    </xsd:element>
    <xsd:element name="MediaServiceEventHashCode" ma:index="27" nillable="true" ma:displayName="MediaServiceEventHashCode" ma:hidden="true" ma:internalName="MediaServiceEventHashCode" ma:readOnly="true">
      <xsd:simpleType>
        <xsd:restriction base="dms:Text"/>
      </xsd:simpleType>
    </xsd:element>
    <xsd:element name="MediaServiceObjectDetectorVersions" ma:index="28" nillable="true" ma:displayName="MediaServiceObjectDetectorVersions" ma:hidden="true" ma:indexed="true" ma:internalName="MediaServiceObjectDetectorVersions" ma:readOnly="true">
      <xsd:simpleType>
        <xsd:restriction base="dms:Text"/>
      </xsd:simpleType>
    </xsd:element>
    <xsd:element name="DocumentStatus" ma:index="29" nillable="true" ma:displayName="Document Status" ma:format="Dropdown" ma:internalName="DocumentStatus">
      <xsd:simpleType>
        <xsd:restriction base="dms:Choice">
          <xsd:enumeration value="New"/>
          <xsd:enumeration value="Draft"/>
          <xsd:enumeration value="Final"/>
        </xsd:restriction>
      </xsd:simpleType>
    </xsd:element>
    <xsd:element name="MediaServiceSearchProperties" ma:index="3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c9abcb8-3352-4429-a0db-64f95153e8c6" elementFormDefault="qualified">
    <xsd:import namespace="http://schemas.microsoft.com/office/2006/documentManagement/types"/>
    <xsd:import namespace="http://schemas.microsoft.com/office/infopath/2007/PartnerControls"/>
    <xsd:element name="SharedWithUsers" ma:index="6" nillable="true" ma:displayName="Shared With" ma:hidden="true"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7"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c47a441-a350-4389-82c1-d51ff6ab2182"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ma:readOnly="false">
      <xsd:simpleType>
        <xsd:restriction base="dms:Note"/>
      </xsd:simpleType>
    </xsd:element>
    <xsd:element name="_ip_UnifiedCompliancePolicyUIAction" ma:index="20" nillable="true" ma:displayName="Unified Compliance Policy UI Action" ma:hidden="true" ma:internalName="_ip_UnifiedCompliancePolicyUIAction" ma:readOnly="false">
      <xsd:simpleType>
        <xsd:restriction base="dms:Text"/>
      </xsd:simpleType>
    </xsd:element>
    <xsd:element name="TaxCatchAll" ma:index="24" nillable="true" ma:displayName="Taxonomy Catch All Column" ma:hidden="true" ma:list="{d567b7b1-0441-4941-b220-281aa7e03466}" ma:internalName="TaxCatchAll" ma:readOnly="false" ma:showField="CatchAllData" ma:web="2c47a441-a350-4389-82c1-d51ff6ab218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Document 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nvoice_x0020_Number xmlns="2546c8a8-47bf-4b99-b9c9-08797e9e2051" xsi:nil="true"/>
    <_ip_UnifiedCompliancePolicyUIAction xmlns="2c47a441-a350-4389-82c1-d51ff6ab2182" xsi:nil="true"/>
    <Prioritization xmlns="2546c8a8-47bf-4b99-b9c9-08797e9e2051">Decomposition</Prioritization>
    <Month xmlns="2546c8a8-47bf-4b99-b9c9-08797e9e2051" xsi:nil="true"/>
    <Completed xmlns="2546c8a8-47bf-4b99-b9c9-08797e9e2051">true</Completed>
    <lcf76f155ced4ddcb4097134ff3c332f xmlns="2546c8a8-47bf-4b99-b9c9-08797e9e2051">
      <Terms xmlns="http://schemas.microsoft.com/office/infopath/2007/PartnerControls"/>
    </lcf76f155ced4ddcb4097134ff3c332f>
    <Module xmlns="2546c8a8-47bf-4b99-b9c9-08797e9e2051">EQP</Module>
    <_ip_UnifiedCompliancePolicyProperties xmlns="2c47a441-a350-4389-82c1-d51ff6ab2182" xsi:nil="true"/>
    <TaxCatchAll xmlns="2c47a441-a350-4389-82c1-d51ff6ab2182" xsi:nil="true"/>
    <DocumentStatus xmlns="2546c8a8-47bf-4b99-b9c9-08797e9e2051" xsi:nil="true"/>
  </documentManagement>
</p:properties>
</file>

<file path=customXml/itemProps1.xml><?xml version="1.0" encoding="utf-8"?>
<ds:datastoreItem xmlns:ds="http://schemas.openxmlformats.org/officeDocument/2006/customXml" ds:itemID="{0F68243D-3E11-4419-AC05-6EAF3BBA43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546c8a8-47bf-4b99-b9c9-08797e9e2051"/>
    <ds:schemaRef ds:uri="0c9abcb8-3352-4429-a0db-64f95153e8c6"/>
    <ds:schemaRef ds:uri="2c47a441-a350-4389-82c1-d51ff6ab218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B2EA3EF-5343-421B-9608-D77244583AD0}">
  <ds:schemaRefs>
    <ds:schemaRef ds:uri="http://schemas.microsoft.com/sharepoint/v3/contenttype/forms"/>
  </ds:schemaRefs>
</ds:datastoreItem>
</file>

<file path=customXml/itemProps3.xml><?xml version="1.0" encoding="utf-8"?>
<ds:datastoreItem xmlns:ds="http://schemas.openxmlformats.org/officeDocument/2006/customXml" ds:itemID="{F05BFF97-A6E4-4759-AE28-A7939F0B074A}">
  <ds:schemaRefs>
    <ds:schemaRef ds:uri="http://schemas.microsoft.com/office/2006/metadata/properties"/>
    <ds:schemaRef ds:uri="http://schemas.microsoft.com/office/infopath/2007/PartnerControls"/>
    <ds:schemaRef ds:uri="2546c8a8-47bf-4b99-b9c9-08797e9e2051"/>
    <ds:schemaRef ds:uri="2c47a441-a350-4389-82c1-d51ff6ab218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10</vt:i4>
      </vt:variant>
      <vt:variant>
        <vt:lpstr>Named Ranges</vt:lpstr>
      </vt:variant>
      <vt:variant>
        <vt:i4>8</vt:i4>
      </vt:variant>
    </vt:vector>
  </HeadingPairs>
  <TitlesOfParts>
    <vt:vector size="18" baseType="lpstr">
      <vt:lpstr>Summary</vt:lpstr>
      <vt:lpstr>Summary </vt:lpstr>
      <vt:lpstr>Sched A Total Evaluated Price</vt:lpstr>
      <vt:lpstr>Sched B Monthly Invoice</vt:lpstr>
      <vt:lpstr>Sched B Project Services Price</vt:lpstr>
      <vt:lpstr>Sched C Deliverables Price</vt:lpstr>
      <vt:lpstr>Sched D RFP Deliverables Price</vt:lpstr>
      <vt:lpstr>Sched E COTS Deliverables Pric </vt:lpstr>
      <vt:lpstr>Sched F Extra Contractural Serv</vt:lpstr>
      <vt:lpstr>MSC</vt:lpstr>
      <vt:lpstr>'Sched A Total Evaluated Price'!Print_Area</vt:lpstr>
      <vt:lpstr>'Sched B Project Services Price'!Print_Area</vt:lpstr>
      <vt:lpstr>'Sched C Deliverables Price'!Print_Area</vt:lpstr>
      <vt:lpstr>'Sched D RFP Deliverables Price'!Print_Area</vt:lpstr>
      <vt:lpstr>'Sched E COTS Deliverables Pric '!Print_Area</vt:lpstr>
      <vt:lpstr>'Sched F Extra Contractural Serv'!Print_Area</vt:lpstr>
      <vt:lpstr>'Sched F Extra Contractural Serv'!Print_Titles</vt:lpstr>
      <vt:lpstr>Vendor_Name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Appendix C - AMMP EDS Services Cost Proposal</dc:title>
  <dc:subject/>
  <dc:creator>Rondash, Christina11</dc:creator>
  <cp:keywords/>
  <dc:description/>
  <cp:lastModifiedBy>Velma, Rana</cp:lastModifiedBy>
  <cp:revision/>
  <dcterms:created xsi:type="dcterms:W3CDTF">2021-12-01T14:31:54Z</dcterms:created>
  <dcterms:modified xsi:type="dcterms:W3CDTF">2024-04-02T12:53:16Z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lution ID">
    <vt:lpwstr>{15727DE6-F92D-4E46-ACB4-0E2C58B31A18}</vt:lpwstr>
  </property>
  <property fmtid="{D5CDD505-2E9C-101B-9397-08002B2CF9AE}" pid="3" name="ContentTypeId">
    <vt:lpwstr>0x010100821F1093344BD04EAD90107186D59979</vt:lpwstr>
  </property>
  <property fmtid="{D5CDD505-2E9C-101B-9397-08002B2CF9AE}" pid="4" name="_ExtendedDescription">
    <vt:lpwstr/>
  </property>
  <property fmtid="{D5CDD505-2E9C-101B-9397-08002B2CF9AE}" pid="5" name="VendorQCReviewer">
    <vt:lpwstr/>
  </property>
  <property fmtid="{D5CDD505-2E9C-101B-9397-08002B2CF9AE}" pid="6" name="PMOVendorQCReviewer">
    <vt:lpwstr/>
  </property>
  <property fmtid="{D5CDD505-2E9C-101B-9397-08002B2CF9AE}" pid="7" name="Owner">
    <vt:lpwstr>585;#Rondash, Christi</vt:lpwstr>
  </property>
  <property fmtid="{D5CDD505-2E9C-101B-9397-08002B2CF9AE}" pid="8" name="CurrentStatusDueDate">
    <vt:filetime>2022-10-26T05:00:00Z</vt:filetime>
  </property>
  <property fmtid="{D5CDD505-2E9C-101B-9397-08002B2CF9AE}" pid="9" name="StakeholderReviewDueDate">
    <vt:filetime>2022-12-16T06:00:00Z</vt:filetime>
  </property>
  <property fmtid="{D5CDD505-2E9C-101B-9397-08002B2CF9AE}" pid="10" name="StakeholderReviewComplete">
    <vt:bool>false</vt:bool>
  </property>
  <property fmtid="{D5CDD505-2E9C-101B-9397-08002B2CF9AE}" pid="11" name="StakeholderReviewer">
    <vt:lpwstr/>
  </property>
  <property fmtid="{D5CDD505-2E9C-101B-9397-08002B2CF9AE}" pid="12" name="LegalReviewer">
    <vt:lpwstr/>
  </property>
  <property fmtid="{D5CDD505-2E9C-101B-9397-08002B2CF9AE}" pid="13" name="LegalReviewComplete">
    <vt:bool>false</vt:bool>
  </property>
  <property fmtid="{D5CDD505-2E9C-101B-9397-08002B2CF9AE}" pid="14" name="CommissionerReviewer">
    <vt:lpwstr/>
  </property>
  <property fmtid="{D5CDD505-2E9C-101B-9397-08002B2CF9AE}" pid="15" name="DocumentType">
    <vt:lpwstr>23</vt:lpwstr>
  </property>
  <property fmtid="{D5CDD505-2E9C-101B-9397-08002B2CF9AE}" pid="16" name="CommissionerReviewCompleted">
    <vt:bool>false</vt:bool>
  </property>
  <property fmtid="{D5CDD505-2E9C-101B-9397-08002B2CF9AE}" pid="17" name="Draft Writing Complete">
    <vt:lpwstr/>
  </property>
  <property fmtid="{D5CDD505-2E9C-101B-9397-08002B2CF9AE}" pid="18" name="Draft Writer">
    <vt:lpwstr/>
  </property>
  <property fmtid="{D5CDD505-2E9C-101B-9397-08002B2CF9AE}" pid="19" name="DocumentTitle">
    <vt:lpwstr>Appendix C - AMMP EDS Services Cost Proposal</vt:lpwstr>
  </property>
  <property fmtid="{D5CDD505-2E9C-101B-9397-08002B2CF9AE}" pid="20" name="Phase">
    <vt:lpwstr>1</vt:lpwstr>
  </property>
  <property fmtid="{D5CDD505-2E9C-101B-9397-08002B2CF9AE}" pid="21" name="MediaServiceImageTags">
    <vt:lpwstr/>
  </property>
</Properties>
</file>